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54" documentId="120_S{2AC9BD13-BADA-5192-A53E-5A8FF88502F6}" xr6:coauthVersionLast="47" xr6:coauthVersionMax="47" xr10:uidLastSave="{B9F546D5-5A58-4065-9ED5-4729C793EB9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<sst xmlns="http://schemas.openxmlformats.org/spreadsheetml/2006/main" count="180289" uniqueCount="39129">
  <si>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</si>
  <si>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</si>
  <si>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</si>
  <si>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</si>
  <si>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</si>
  <si>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</si>
  <si>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</si>
  <si>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</si>
  <si>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</si>
  <si>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</si>
  <si>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</si>
  <si>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</si>
  <si>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</si>
  <si>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</si>
  <si>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</si>
  <si>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</si>
  <si>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</si>
  <si>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</si>
  <si>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</si>
  <si>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</si>
  <si>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</si>
  <si>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</si>
  <si>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</si>
  <si>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</si>
  <si>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</si>
  <si>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</si>
  <si>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</si>
  <si>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</si>
  <si>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</si>
  <si>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</si>
  <si>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</si>
  <si>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</si>
  <si>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</si>
  <si>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</si>
  <si>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</si>
  <si>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</si>
  <si>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</si>
  <si>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</si>
  <si>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</si>
  <si>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</si>
  <si>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</si>
  <si>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</si>
  <si>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</si>
  <si>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</si>
  <si>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</si>
  <si>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</si>
  <si>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</si>
  <si>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</si>
  <si>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</si>
  <si>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</si>
  <si>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</si>
  <si>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</si>
  <si>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</si>
  <si>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</si>
  <si>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</si>
  <si>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</si>
  <si>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</si>
  <si>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</si>
  <si>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</si>
  <si>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</si>
  <si>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</si>
  <si>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</si>
  <si>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</si>
  <si>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</si>
  <si>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</si>
  <si>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</si>
  <si>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</si>
  <si>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</si>
  <si>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</si>
  <si>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</si>
  <si>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</si>
  <si>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</si>
  <si>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</si>
  <si>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</si>
  <si>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</si>
  <si>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</si>
  <si>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</si>
  <si>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</si>
  <si>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</si>
  <si>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</si>
  <si>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</si>
  <si>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</si>
  <si>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</si>
  <si>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</si>
  <si>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</si>
  <si>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</si>
  <si>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</si>
  <si>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</si>
  <si>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</si>
  <si>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</si>
  <si>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</si>
  <si>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</si>
  <si>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</si>
  <si>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</si>
  <si>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</si>
  <si>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</si>
  <si>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</si>
  <si>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</si>
  <si>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</si>
  <si>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</si>
  <si>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</si>
  <si>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</si>
  <si>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</si>
  <si>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</si>
  <si>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</si>
  <si>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</si>
  <si>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</si>
  <si>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</si>
  <si>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</si>
  <si>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</si>
  <si>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</si>
  <si>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</si>
  <si>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</si>
  <si>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</si>
  <si>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</si>
  <si>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</si>
  <si>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</si>
  <si>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</si>
  <si>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</si>
  <si>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</si>
  <si>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</si>
  <si>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</si>
  <si>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</si>
  <si>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</si>
  <si>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</si>
  <si>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</si>
  <si>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</si>
  <si>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</si>
  <si>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</si>
  <si>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</si>
  <si>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</si>
  <si>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</si>
  <si>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</si>
  <si>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</si>
  <si>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</si>
  <si>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</si>
  <si>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</si>
  <si>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</si>
  <si>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</si>
  <si>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</si>
  <si>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</si>
  <si>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</si>
  <si>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</si>
  <si>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</si>
  <si>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</si>
  <si>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</si>
  <si>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</si>
  <si>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</si>
  <si>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</si>
  <si>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</si>
  <si>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</si>
  <si>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</si>
  <si>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</si>
  <si>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</si>
  <si>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</si>
  <si>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</si>
  <si>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</si>
  <si>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</si>
  <si>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</si>
  <si>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</si>
  <si>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</si>
  <si>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</si>
  <si>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</si>
  <si>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</si>
  <si>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</si>
  <si>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</si>
  <si>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</si>
  <si>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</si>
  <si>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</si>
  <si>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</si>
  <si>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</si>
  <si>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</si>
  <si>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</si>
  <si>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</si>
  <si>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</si>
  <si>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</si>
  <si>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</si>
  <si>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</si>
  <si>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</si>
  <si>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</si>
  <si>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</si>
  <si>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</si>
  <si>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</si>
  <si>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</si>
  <si>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</si>
  <si>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</si>
  <si>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</si>
  <si>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</si>
  <si>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</si>
  <si>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</si>
  <si>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</si>
  <si>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</si>
  <si>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</si>
  <si>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</si>
  <si>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</si>
  <si>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</si>
  <si>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</si>
  <si>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</si>
  <si>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</si>
  <si>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</si>
  <si>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</si>
  <si>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</si>
  <si>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</si>
  <si>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</si>
  <si>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</si>
  <si>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</si>
  <si>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</si>
  <si>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</si>
  <si>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</si>
  <si>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</si>
  <si>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</si>
  <si>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</si>
  <si>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</si>
  <si>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</si>
  <si>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</si>
  <si>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</si>
  <si>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</si>
  <si>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</si>
  <si>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</si>
  <si>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</si>
  <si>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</si>
  <si>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</si>
  <si>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</si>
  <si>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</si>
  <si>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</si>
  <si>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</si>
  <si>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</si>
  <si>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</si>
  <si>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</si>
  <si>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</si>
  <si>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</si>
  <si>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</si>
  <si>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</si>
  <si>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</si>
  <si>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</si>
  <si>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</si>
  <si>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</si>
  <si>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</si>
  <si>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</si>
  <si>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</si>
  <si>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</si>
  <si>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</si>
  <si>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</si>
  <si>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</si>
  <si>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</si>
  <si>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</si>
  <si>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</si>
  <si>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</si>
  <si>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</si>
  <si>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</si>
  <si>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</si>
  <si>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</si>
  <si>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</si>
  <si>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</si>
  <si>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</si>
  <si>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</si>
  <si>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</si>
  <si>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</si>
  <si>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</si>
  <si>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</si>
  <si>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</si>
  <si>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</si>
  <si>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</si>
  <si>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</si>
  <si>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</si>
  <si>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</si>
  <si>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</si>
  <si>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</si>
  <si>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</si>
  <si>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</si>
  <si>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</si>
  <si>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</si>
  <si>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</si>
  <si>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</si>
  <si>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</si>
  <si>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</si>
  <si>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</si>
  <si>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</si>
  <si>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</si>
  <si>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</si>
  <si>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</si>
  <si>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</si>
  <si>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</si>
  <si>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</si>
  <si>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</si>
  <si>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</si>
  <si>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</si>
  <si>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</si>
  <si>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</si>
  <si>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</si>
  <si>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</si>
  <si>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</si>
  <si>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</si>
  <si>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</si>
  <si>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</si>
  <si>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</si>
  <si>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</si>
  <si>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</si>
  <si>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</si>
  <si>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</si>
  <si>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</si>
  <si>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</si>
  <si>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</si>
  <si>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</si>
  <si>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</si>
  <si>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</si>
  <si>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</si>
  <si>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</si>
  <si>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</si>
  <si>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</si>
  <si>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</si>
  <si>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</si>
  <si>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</si>
  <si>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</si>
  <si>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</si>
  <si>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</si>
  <si>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</si>
  <si>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</si>
  <si>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</si>
  <si>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</si>
  <si>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</si>
  <si>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</si>
  <si>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</si>
  <si>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</si>
  <si>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</si>
  <si>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</si>
  <si>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</si>
  <si>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</si>
  <si>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</si>
  <si>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</si>
  <si>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</si>
  <si>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</si>
  <si>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</si>
  <si>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</si>
  <si>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</si>
  <si>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</si>
  <si>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</si>
  <si>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</si>
  <si>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</si>
  <si>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</si>
  <si>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</si>
  <si>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</si>
  <si>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</si>
  <si>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</si>
  <si>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</si>
  <si>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</si>
  <si>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</si>
  <si>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</si>
  <si>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</si>
  <si>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</si>
  <si>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</si>
  <si>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</si>
  <si>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</si>
  <si>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</si>
  <si>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</si>
  <si>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</si>
  <si>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</si>
  <si>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</si>
  <si>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</si>
  <si>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</si>
  <si>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</si>
  <si>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</si>
  <si>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</si>
  <si>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</si>
  <si>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</si>
  <si>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</si>
  <si>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</si>
  <si>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</si>
  <si>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</si>
  <si>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</si>
  <si>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</si>
  <si>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</si>
  <si>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</si>
  <si>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</si>
  <si>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</si>
  <si>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</si>
  <si>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</si>
  <si>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</si>
  <si>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</si>
  <si>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</si>
  <si>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</si>
  <si>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</si>
  <si>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</si>
  <si>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</si>
  <si>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</si>
  <si>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</si>
  <si>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</si>
  <si>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</si>
  <si>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</si>
  <si>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</si>
  <si>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</si>
  <si>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</si>
  <si>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</si>
  <si>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</si>
  <si>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</si>
  <si>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</si>
  <si>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</si>
  <si>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</si>
  <si>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</si>
  <si>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</si>
  <si>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</si>
  <si>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</si>
  <si>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</si>
  <si>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</si>
  <si>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</si>
  <si>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</si>
  <si>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</si>
  <si>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</si>
  <si>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</si>
  <si>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</si>
  <si>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</si>
  <si>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</si>
  <si>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</si>
  <si>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</si>
  <si>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</si>
  <si>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</si>
  <si>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</si>
  <si>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</si>
  <si>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</si>
  <si>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</si>
  <si>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</si>
  <si>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</si>
  <si>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</si>
  <si>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</si>
  <si>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</si>
  <si>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</si>
  <si>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</si>
  <si>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</si>
  <si>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</si>
  <si>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</si>
  <si>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</si>
  <si>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</si>
  <si>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</si>
  <si>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</si>
  <si>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</si>
  <si>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</si>
  <si>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</si>
  <si>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</si>
  <si>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</si>
  <si>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</si>
  <si>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</si>
  <si>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</si>
  <si>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</si>
  <si>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</si>
  <si>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</si>
  <si>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</si>
  <si>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</si>
  <si>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</si>
  <si>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</si>
  <si>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</si>
  <si>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</si>
  <si>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</si>
  <si>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</si>
  <si>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</si>
  <si>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</si>
  <si>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</si>
  <si>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</si>
  <si>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</si>
  <si>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</si>
  <si>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</si>
  <si>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</si>
  <si>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</si>
  <si>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</si>
  <si>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</si>
  <si>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</si>
  <si>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</si>
  <si>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</si>
  <si>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</si>
  <si>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</si>
  <si>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</si>
  <si>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</si>
  <si>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</si>
  <si>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</si>
  <si>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</si>
  <si>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</si>
  <si>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</si>
  <si>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</si>
  <si>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</si>
  <si>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</si>
  <si>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</si>
  <si>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</si>
  <si>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</si>
  <si>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</si>
  <si>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</si>
  <si>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</si>
  <si>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</si>
  <si>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</si>
  <si>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</si>
  <si>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</si>
  <si>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</si>
  <si>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</si>
  <si>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</si>
  <si>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</si>
  <si>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</si>
  <si>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</si>
  <si>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</si>
  <si>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</si>
  <si>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</si>
  <si>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</si>
  <si>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</si>
  <si>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</si>
  <si>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</si>
  <si>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</si>
  <si>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</si>
  <si>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</si>
  <si>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</si>
  <si>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</si>
  <si>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</si>
  <si>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</si>
  <si>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</si>
  <si>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</si>
  <si>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</si>
  <si>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</si>
  <si>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</si>
  <si>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</si>
  <si>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</si>
  <si>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</si>
  <si>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</si>
  <si>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</si>
  <si>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</si>
  <si>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</si>
  <si>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</si>
  <si>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</si>
  <si>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</si>
  <si>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</si>
  <si>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</si>
  <si>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</si>
  <si>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</si>
  <si>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</si>
  <si>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</si>
  <si>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</si>
  <si>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</si>
  <si>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</si>
  <si>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</si>
  <si>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</si>
  <si>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</si>
  <si>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</si>
  <si>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</si>
  <si>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</si>
  <si>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</si>
  <si>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</si>
  <si>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</si>
  <si>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</si>
  <si>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</si>
  <si>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</si>
  <si>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</si>
  <si>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</si>
  <si>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</si>
  <si>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</si>
  <si>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</si>
  <si>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</si>
  <si>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</si>
  <si>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</si>
  <si>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</si>
  <si>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</si>
  <si>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</si>
  <si>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</si>
  <si>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</si>
  <si>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</si>
  <si>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</si>
  <si>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</si>
  <si>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</si>
  <si>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</si>
  <si>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</si>
  <si>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</si>
  <si>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</si>
  <si>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</si>
  <si>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</si>
  <si>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</si>
  <si>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</si>
  <si>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</si>
  <si>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</si>
  <si>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</si>
  <si>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</si>
  <si>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</si>
  <si>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</si>
  <si>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</si>
  <si>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</si>
  <si>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</si>
  <si>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</si>
  <si>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</si>
  <si>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</si>
  <si>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</si>
  <si>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</si>
  <si>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</si>
  <si>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</si>
  <si>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</si>
  <si>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</si>
  <si>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</si>
  <si>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</si>
  <si>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</si>
  <si>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</si>
  <si>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</si>
  <si>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</si>
  <si>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</si>
  <si>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</si>
  <si>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</si>
  <si>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</si>
  <si>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</si>
  <si>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</si>
  <si>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</si>
  <si>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</si>
  <si>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</si>
  <si>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</si>
  <si>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</si>
  <si>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</si>
  <si>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</si>
  <si>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</si>
  <si>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</si>
  <si>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</si>
  <si>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</si>
  <si>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</si>
  <si>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</si>
  <si>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</si>
  <si>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</si>
  <si>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</si>
  <si>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</si>
  <si>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</si>
  <si>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</si>
  <si>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</si>
  <si>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</si>
  <si>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</si>
  <si>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</si>
  <si>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</si>
  <si>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</si>
  <si>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</si>
  <si>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</si>
  <si>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</si>
  <si>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</si>
  <si>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</si>
  <si>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</si>
  <si>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</si>
  <si>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</si>
  <si>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</si>
  <si>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</si>
  <si>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</si>
  <si>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</si>
  <si>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</si>
  <si>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</si>
  <si>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</si>
  <si>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</si>
  <si>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</si>
  <si>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</si>
  <si>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</si>
  <si>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</si>
  <si>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</si>
  <si>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</si>
  <si>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</si>
  <si>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</si>
  <si>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</si>
  <si>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</si>
  <si>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</si>
  <si>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</si>
  <si>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</si>
  <si>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</si>
  <si>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</si>
  <si>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</si>
  <si>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</si>
  <si>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</si>
  <si>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</si>
  <si>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</si>
  <si>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</si>
  <si>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</si>
  <si>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</si>
  <si>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</si>
  <si>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</si>
  <si>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</si>
  <si>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</si>
  <si>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</si>
  <si>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</si>
  <si>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</si>
  <si>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</si>
  <si>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</si>
  <si>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</si>
  <si>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</si>
  <si>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</si>
  <si>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</si>
  <si>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</si>
  <si>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</si>
  <si>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</si>
  <si>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</si>
  <si>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</si>
  <si>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</si>
  <si>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</si>
  <si>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</si>
  <si>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</si>
  <si>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</si>
  <si>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</si>
  <si>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</si>
  <si>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</si>
  <si>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</si>
  <si>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</si>
  <si>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</si>
  <si>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</si>
  <si>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</si>
  <si>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</si>
  <si>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</si>
  <si>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</si>
  <si>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</si>
  <si>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</si>
  <si>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</si>
  <si>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</si>
  <si>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</si>
  <si>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</si>
  <si>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</si>
  <si>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</si>
  <si>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</si>
  <si>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</si>
  <si>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</si>
  <si>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</si>
  <si>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</si>
  <si>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</si>
  <si>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</si>
  <si>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</si>
  <si>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</si>
  <si>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</si>
  <si>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</si>
  <si>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</si>
  <si>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</si>
  <si>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</si>
  <si>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</si>
  <si>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</si>
  <si>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</si>
  <si>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</si>
  <si>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</si>
  <si>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</si>
  <si>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</si>
  <si>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</si>
  <si>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</si>
  <si>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</si>
  <si>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</si>
  <si>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</si>
  <si>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</si>
  <si>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</si>
  <si>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</si>
  <si>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</si>
  <si>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</si>
  <si>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</si>
  <si>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</si>
  <si>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</si>
  <si>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</si>
  <si>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</si>
  <si>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</si>
  <si>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</si>
  <si>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</si>
  <si>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</si>
  <si>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</si>
  <si>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</si>
  <si>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</si>
  <si>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</si>
  <si>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</si>
  <si>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</si>
  <si>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</si>
  <si>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</si>
  <si>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</si>
  <si>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</si>
  <si>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</si>
  <si>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</si>
  <si>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</si>
  <si>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</si>
  <si>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</si>
  <si>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</si>
  <si>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</si>
  <si>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</si>
  <si>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</si>
  <si>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</si>
  <si>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</si>
  <si>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</si>
  <si>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</si>
  <si>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</si>
  <si>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</si>
  <si>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</si>
  <si>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</si>
  <si>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</si>
  <si>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</si>
  <si>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</si>
  <si>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</si>
  <si>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</si>
  <si>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</si>
  <si>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</si>
  <si>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</si>
  <si>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</si>
  <si>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</si>
  <si>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</si>
  <si>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</si>
  <si>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</si>
  <si>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</si>
  <si>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</si>
  <si>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</si>
  <si>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</si>
  <si>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</si>
  <si>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</si>
  <si>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</si>
  <si>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</si>
  <si>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</si>
  <si>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</si>
  <si>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</si>
  <si>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</si>
  <si>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</si>
  <si>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</si>
  <si>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</si>
  <si>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</si>
  <si>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</si>
  <si>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</si>
  <si>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</si>
  <si>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</si>
  <si>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</si>
  <si>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</si>
  <si>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</si>
  <si>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</si>
  <si>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</si>
  <si>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</si>
  <si>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</si>
  <si>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</si>
  <si>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</si>
  <si>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</si>
  <si>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</si>
  <si>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</si>
  <si>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</si>
  <si>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</si>
  <si>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</si>
  <si>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</si>
  <si>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</si>
  <si>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</si>
  <si>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</si>
  <si>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</si>
  <si>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</si>
  <si>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</si>
  <si>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</si>
  <si>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</si>
  <si>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</si>
  <si>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</si>
  <si>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</si>
  <si>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</si>
  <si>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</si>
  <si>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</si>
  <si>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</si>
  <si>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</si>
  <si>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</si>
  <si>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</si>
  <si>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</si>
  <si>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</si>
  <si>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</si>
  <si>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</si>
  <si>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</si>
  <si>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</si>
  <si>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</si>
  <si>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</si>
  <si>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</si>
  <si>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</si>
  <si>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</si>
  <si>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</si>
  <si>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</si>
  <si>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</si>
  <si>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</si>
  <si>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</si>
  <si>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</si>
  <si>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</si>
  <si>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</si>
  <si>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</si>
  <si>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</si>
  <si>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</si>
  <si>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</si>
  <si>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</si>
  <si>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</si>
  <si>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</si>
  <si>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</si>
  <si>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</si>
  <si>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</si>
  <si>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</si>
  <si>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</si>
  <si>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</si>
  <si>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</si>
  <si>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</si>
  <si>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</si>
  <si>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</si>
  <si>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</si>
  <si>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</si>
  <si>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</si>
  <si>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</si>
  <si>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</si>
  <si>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</si>
  <si>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</si>
  <si>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</si>
  <si>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</si>
  <si>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</si>
  <si>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</si>
  <si>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</si>
  <si>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</si>
  <si>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</si>
  <si>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</si>
  <si>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</si>
  <si>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</si>
  <si>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</si>
  <si>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</si>
  <si>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</si>
  <si>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</si>
  <si>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</si>
  <si>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</si>
  <si>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</si>
  <si>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</si>
  <si>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</si>
  <si>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</si>
  <si>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</si>
  <si>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</si>
  <si>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</si>
  <si>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</si>
  <si>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</si>
  <si>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</si>
  <si>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</si>
  <si>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</si>
  <si>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</si>
  <si>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</si>
  <si>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</si>
  <si>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</si>
  <si>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</si>
  <si>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</si>
  <si>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</si>
  <si>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</si>
  <si>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</si>
  <si>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</si>
  <si>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</si>
  <si>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</si>
  <si>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</si>
  <si>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</si>
  <si>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</si>
  <si>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</si>
  <si>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</si>
  <si>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</si>
  <si>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</si>
  <si>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</si>
  <si>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</si>
  <si>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</si>
  <si>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</si>
  <si>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</si>
  <si>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</si>
  <si>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</si>
  <si>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</si>
  <si>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</si>
  <si>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</si>
  <si>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</si>
  <si>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</si>
  <si>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</si>
  <si>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</si>
  <si>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</si>
  <si>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</si>
  <si>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</si>
  <si>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</si>
  <si>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</si>
  <si>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</si>
  <si>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</si>
  <si>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</si>
  <si>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</si>
  <si>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</si>
  <si>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</si>
  <si>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</si>
  <si>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</si>
  <si>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</si>
  <si>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</si>
  <si>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</si>
  <si>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</si>
  <si>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</si>
  <si>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</si>
  <si>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</si>
  <si>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</si>
  <si>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</si>
  <si>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</si>
  <si>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</si>
  <si>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</si>
  <si>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</si>
  <si>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</si>
  <si>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</si>
  <si>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</si>
  <si>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</si>
  <si>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</si>
  <si>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</si>
  <si>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</si>
  <si>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</si>
  <si>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</si>
  <si>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</si>
  <si>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</si>
  <si>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</si>
  <si>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</si>
  <si>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</si>
  <si>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</si>
  <si>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</si>
  <si>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</si>
  <si>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</si>
  <si>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</si>
  <si>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</si>
  <si>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</si>
  <si>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</si>
  <si>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</si>
  <si>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</si>
  <si>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</si>
  <si>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</si>
  <si>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</si>
  <si>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</si>
  <si>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</si>
  <si>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</si>
  <si>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</si>
  <si>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</si>
  <si>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</si>
  <si>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</si>
  <si>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</si>
  <si>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</si>
  <si>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</si>
  <si>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</si>
  <si>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</si>
  <si>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</si>
  <si>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</si>
  <si>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</si>
  <si>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</si>
  <si>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</si>
  <si>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</si>
  <si>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</si>
  <si>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</si>
  <si>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</si>
  <si>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</si>
  <si>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</si>
  <si>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</si>
  <si>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</si>
  <si>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</si>
  <si>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</si>
  <si>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</si>
  <si>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</si>
  <si>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</si>
  <si>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</si>
  <si>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</si>
  <si>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</si>
  <si>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</si>
  <si>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</si>
  <si>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</si>
  <si>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</si>
  <si>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</si>
  <si>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</si>
  <si>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</si>
  <si>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</si>
  <si>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</si>
  <si>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</si>
  <si>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</si>
  <si>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</si>
  <si>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</si>
  <si>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</si>
  <si>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</si>
  <si>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</si>
  <si>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</si>
  <si>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</si>
  <si>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</si>
  <si>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</si>
  <si>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</si>
  <si>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</si>
  <si>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</si>
  <si>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</si>
  <si>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</si>
  <si>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</si>
  <si>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</si>
  <si>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</si>
  <si>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</si>
  <si>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</si>
  <si>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</si>
  <si>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</si>
  <si>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</si>
  <si>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</si>
  <si>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</si>
  <si>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</si>
  <si>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</si>
  <si>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</si>
  <si>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</si>
  <si>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</si>
  <si>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</si>
  <si>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</si>
  <si>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</si>
  <si>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</si>
  <si>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</si>
  <si>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</si>
  <si>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</si>
  <si>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</si>
  <si>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</si>
  <si>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</si>
  <si>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</si>
  <si>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</si>
  <si>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</si>
  <si>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</si>
  <si>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</si>
  <si>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</si>
  <si>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</si>
  <si>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</si>
  <si>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</si>
  <si>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</si>
  <si>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</si>
  <si>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</si>
  <si>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</si>
  <si>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</si>
  <si>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</si>
  <si>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</si>
  <si>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</si>
  <si>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</si>
  <si>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</si>
  <si>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</si>
  <si>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</si>
  <si>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</si>
  <si>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</si>
  <si>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</si>
  <si>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</si>
  <si>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</si>
  <si>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</si>
  <si>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</si>
  <si>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</si>
  <si>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</si>
  <si>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</si>
  <si>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</si>
  <si>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</si>
  <si>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</si>
  <si>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</si>
  <si>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</si>
  <si>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</si>
  <si>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</si>
  <si>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</si>
  <si>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</si>
  <si>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</si>
  <si>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</si>
  <si>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</si>
  <si>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</si>
  <si>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</si>
  <si>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</si>
  <si>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</si>
  <si>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</si>
  <si>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</si>
  <si>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</si>
  <si>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</si>
  <si>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</si>
  <si>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</si>
  <si>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</si>
  <si>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</si>
  <si>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</si>
  <si>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</si>
  <si>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</si>
  <si>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</si>
  <si>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</si>
  <si>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</si>
  <si>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</si>
  <si>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</si>
  <si>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</si>
  <si>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</si>
  <si>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</si>
  <si>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</si>
  <si>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</si>
  <si>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</si>
  <si>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</si>
  <si>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</si>
  <si>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</si>
  <si>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</si>
  <si>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</si>
  <si>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</si>
  <si>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</si>
  <si>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</si>
  <si>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</si>
  <si>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</si>
  <si>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</si>
  <si>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</si>
  <si>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</si>
  <si>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</si>
  <si>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</si>
  <si>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</si>
  <si>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</si>
  <si>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</si>
  <si>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</si>
  <si>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</si>
  <si>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</si>
  <si>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</si>
  <si>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</si>
  <si>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</si>
  <si>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</si>
  <si>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</si>
  <si>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</si>
  <si>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</si>
  <si>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</si>
  <si>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</si>
  <si>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</si>
  <si>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</si>
  <si>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</si>
  <si>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</si>
  <si>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</si>
  <si>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</si>
  <si>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</si>
  <si>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</si>
  <si>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</si>
  <si>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</si>
  <si>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</si>
  <si>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</si>
  <si>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</si>
  <si>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</si>
  <si>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</si>
  <si>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</si>
  <si>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</si>
  <si>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</si>
  <si>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</si>
  <si>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</si>
  <si>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</si>
  <si>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</si>
  <si>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</si>
  <si>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</si>
  <si>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</si>
  <si>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</si>
  <si>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</si>
  <si>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</si>
  <si>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</si>
  <si>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</si>
  <si>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</si>
  <si>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</si>
  <si>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</si>
  <si>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</si>
  <si>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</si>
  <si>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</si>
  <si>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</si>
  <si>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</si>
  <si>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</si>
  <si>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</si>
  <si>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</si>
  <si>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</si>
  <si>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</si>
  <si>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</si>
  <si>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</si>
  <si>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</si>
  <si>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</si>
  <si>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</si>
  <si>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</si>
  <si>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</si>
  <si>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</si>
  <si>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</si>
  <si>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</si>
  <si>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</si>
  <si>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</si>
  <si>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</si>
  <si>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</si>
  <si>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</si>
  <si>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</si>
  <si>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</si>
  <si>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</si>
  <si>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</si>
  <si>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</si>
  <si>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</si>
  <si>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</si>
  <si>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</si>
  <si>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</si>
  <si>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</si>
  <si>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</si>
  <si>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</si>
  <si>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</si>
  <si>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</si>
  <si>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</si>
  <si>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</si>
  <si>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</si>
  <si>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</si>
  <si>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</si>
  <si>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</si>
  <si>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</si>
  <si>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</si>
  <si>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</si>
  <si>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</si>
  <si>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</si>
  <si>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</si>
  <si>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</si>
  <si>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</si>
  <si>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</si>
  <si>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</si>
  <si>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</si>
  <si>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</si>
  <si>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</si>
  <si>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</si>
  <si>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</si>
  <si>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</si>
  <si>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</si>
  <si>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</si>
  <si>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</si>
  <si>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</si>
  <si>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</si>
  <si>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</si>
  <si>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</si>
  <si>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</si>
  <si>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</si>
  <si>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</si>
  <si>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</si>
  <si>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</si>
  <si>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</si>
  <si>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</si>
  <si>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</si>
  <si>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</si>
  <si>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</si>
  <si>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</si>
  <si>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</si>
  <si>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</si>
  <si>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</si>
  <si>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</si>
  <si>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</si>
  <si>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</si>
  <si>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</si>
  <si>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</si>
  <si>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</si>
  <si>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</si>
  <si>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</si>
  <si>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</si>
  <si>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</si>
  <si>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</si>
  <si>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</si>
  <si>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</si>
  <si>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</si>
  <si>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</si>
  <si>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</si>
  <si>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</si>
  <si>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</si>
  <si>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</si>
  <si>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</si>
  <si>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</si>
  <si>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</si>
  <si>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</si>
  <si>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</si>
  <si>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</si>
  <si>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</si>
  <si>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</si>
  <si>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</si>
  <si>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</si>
  <si>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</si>
  <si>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</si>
  <si>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</si>
  <si>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</si>
  <si>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</si>
  <si>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</si>
  <si>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</si>
  <si>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</si>
  <si>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</si>
  <si>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</si>
  <si>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</si>
  <si>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</si>
  <si>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</si>
  <si>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</si>
  <si>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</si>
  <si>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</si>
  <si>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</si>
  <si>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</si>
  <si>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</si>
  <si>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</si>
  <si>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</si>
  <si>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</si>
  <si>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</si>
  <si>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</si>
  <si>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</si>
  <si>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</si>
  <si>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</si>
  <si>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</si>
  <si>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</si>
  <si>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</si>
  <si>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</si>
  <si>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</si>
  <si>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</si>
  <si>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</si>
  <si>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</si>
  <si>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</si>
  <si>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</si>
  <si>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</si>
  <si>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</si>
  <si>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</si>
  <si>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</si>
  <si>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</si>
  <si>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</si>
  <si>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</si>
  <si>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</si>
  <si>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</si>
  <si>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</si>
  <si>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</si>
  <si>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</si>
  <si>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</si>
  <si>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</si>
  <si>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</si>
  <si>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</si>
  <si>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</si>
  <si>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</si>
  <si>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</si>
  <si>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</si>
  <si>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</si>
  <si>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</si>
  <si>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</si>
  <si>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</si>
  <si>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</si>
  <si>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</si>
  <si>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</si>
  <si>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</si>
  <si>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</si>
  <si>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</si>
  <si>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</si>
  <si>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</si>
  <si>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</si>
  <si>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</si>
  <si>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</si>
  <si>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</si>
  <si>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</si>
  <si>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</si>
  <si>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</si>
  <si>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</si>
  <si>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</si>
  <si>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</si>
  <si>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</si>
  <si>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</si>
  <si>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</si>
  <si>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</si>
  <si>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</si>
  <si>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</si>
  <si>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</si>
  <si>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</si>
  <si>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</si>
  <si>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</si>
  <si>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</si>
  <si>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</si>
  <si>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</si>
  <si>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</si>
  <si>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</si>
  <si>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</si>
  <si>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</si>
  <si>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</si>
  <si>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</si>
  <si>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</si>
  <si>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</si>
  <si>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</si>
  <si>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</si>
  <si>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</si>
  <si>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</si>
  <si>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</si>
  <si>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</si>
  <si>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</si>
  <si>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</si>
  <si>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</si>
  <si>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</si>
  <si>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</si>
  <si>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</si>
  <si>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</si>
  <si>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</si>
  <si>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</si>
  <si>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</si>
  <si>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</si>
  <si>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</si>
  <si>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</si>
  <si>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</si>
  <si>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</si>
  <si>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</si>
  <si>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</si>
  <si>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</si>
  <si>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</si>
  <si>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</si>
  <si>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</si>
  <si>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</si>
  <si>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</si>
  <si>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</si>
  <si>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</si>
  <si>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</si>
  <si>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</si>
  <si>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</si>
  <si>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</si>
  <si>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</si>
  <si>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</si>
  <si>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</si>
  <si>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</si>
  <si>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</si>
  <si>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</si>
  <si>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</si>
  <si>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</si>
  <si>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</si>
  <si>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</si>
  <si>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</si>
  <si>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</si>
  <si>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</si>
  <si>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</si>
  <si>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</si>
  <si>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</si>
  <si>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</si>
  <si>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</si>
  <si>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</si>
  <si>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</si>
  <si>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</si>
  <si>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</si>
  <si>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</si>
  <si>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</si>
  <si>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</si>
  <si>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</si>
  <si>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</si>
  <si>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</si>
  <si>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</si>
  <si>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</si>
  <si>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</si>
  <si>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</si>
  <si>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</si>
  <si>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</si>
  <si>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</si>
  <si>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</si>
  <si>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</si>
  <si>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</si>
  <si>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</si>
  <si>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</si>
  <si>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</si>
  <si>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</si>
  <si>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</si>
  <si>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</si>
  <si>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</si>
  <si>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</si>
  <si>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</si>
  <si>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</si>
  <si>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</si>
  <si>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</si>
  <si>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</si>
  <si>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</si>
  <si>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</si>
  <si>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</si>
  <si>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</si>
  <si>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</si>
  <si>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</si>
  <si>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</si>
  <si>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</si>
  <si>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</si>
  <si>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</si>
  <si>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</si>
  <si>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</si>
  <si>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</si>
  <si>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</si>
  <si>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</si>
  <si>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</si>
  <si>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</si>
  <si>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</si>
  <si>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</si>
  <si>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</si>
  <si>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</si>
  <si>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</si>
  <si>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</si>
  <si>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</si>
  <si>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</si>
  <si>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</si>
  <si>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</si>
  <si>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</si>
  <si>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</si>
  <si>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</si>
  <si>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</si>
  <si>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</si>
  <si>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</si>
  <si>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</si>
  <si>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</si>
  <si>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</si>
  <si>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</si>
  <si>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</si>
  <si>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</si>
  <si>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</si>
  <si>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</si>
  <si>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</si>
  <si>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</si>
  <si>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</si>
  <si>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</si>
  <si>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</si>
  <si>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</si>
  <si>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</si>
  <si>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</si>
  <si>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</si>
  <si>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</si>
  <si>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</si>
  <si>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</si>
  <si>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</si>
  <si>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</si>
  <si>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</si>
  <si>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</si>
  <si>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</si>
  <si>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</si>
  <si>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</si>
  <si>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</si>
  <si>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</si>
  <si>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</si>
  <si>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</si>
  <si>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</si>
  <si>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</si>
  <si>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</si>
  <si>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</si>
  <si>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</si>
  <si>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</si>
  <si>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</si>
  <si>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</si>
  <si>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</si>
  <si>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</si>
  <si>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</si>
  <si>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</si>
  <si>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</si>
  <si>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</si>
  <si>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</si>
  <si>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</si>
  <si>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</si>
  <si>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</si>
  <si>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</si>
  <si>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</si>
  <si>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</si>
  <si>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</si>
  <si>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</si>
  <si>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</si>
  <si>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</si>
  <si>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</si>
  <si>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</si>
  <si>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</si>
  <si>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</si>
  <si>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</si>
  <si>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</si>
  <si>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</si>
  <si>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</si>
  <si>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</si>
  <si>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</si>
  <si>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</si>
  <si>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</si>
  <si>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</si>
  <si>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</si>
  <si>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</si>
  <si>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</si>
  <si>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</si>
  <si>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</si>
  <si>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</si>
  <si>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</si>
  <si>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</si>
  <si>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</si>
  <si>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</si>
  <si>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</si>
  <si>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</si>
  <si>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</si>
  <si>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</si>
  <si>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</si>
  <si>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</si>
  <si>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</si>
  <si>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</si>
  <si>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</si>
  <si>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</si>
  <si>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</si>
  <si>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</si>
  <si>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</si>
  <si>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</si>
  <si>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</si>
  <si>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</si>
  <si>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</si>
  <si>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</si>
  <si>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</si>
  <si>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</si>
  <si>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</si>
  <si>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</si>
  <si>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</si>
  <si>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</si>
  <si>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</si>
  <si>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</si>
  <si>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</si>
  <si>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</si>
  <si>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</si>
  <si>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</si>
  <si>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</si>
  <si>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</si>
  <si>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</si>
  <si>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</si>
  <si>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</si>
  <si>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</si>
  <si>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</si>
  <si>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</si>
  <si>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</si>
  <si>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</si>
  <si>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</si>
  <si>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</si>
  <si>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</si>
  <si>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</si>
  <si>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</si>
  <si>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</si>
  <si>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</si>
  <si>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</si>
  <si>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</si>
  <si>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</si>
  <si>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</si>
  <si>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</si>
  <si>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</si>
  <si>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</si>
  <si>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</si>
  <si>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</si>
  <si>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</si>
  <si>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</si>
  <si>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</si>
  <si>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</si>
  <si>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</si>
  <si>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</si>
  <si>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</si>
  <si>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</si>
  <si>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</si>
  <si>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</si>
  <si>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</si>
  <si>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</si>
  <si>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</si>
  <si>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</si>
  <si>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</si>
  <si>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</si>
  <si>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</si>
  <si>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</si>
  <si>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</si>
  <si>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</si>
  <si>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</si>
  <si>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</si>
  <si>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</si>
  <si>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</si>
  <si>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</si>
  <si>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</si>
  <si>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</si>
  <si>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</si>
  <si>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</si>
  <si>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</si>
  <si>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</si>
  <si>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</si>
  <si>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</si>
  <si>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</si>
  <si>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</si>
  <si>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</si>
  <si>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</si>
  <si>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</si>
  <si>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</si>
  <si>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</si>
  <si>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</si>
  <si>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</si>
  <si>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</si>
  <si>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</si>
  <si>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</si>
  <si>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</si>
  <si>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</si>
  <si>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</si>
  <si>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</si>
  <si>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</si>
  <si>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</si>
  <si>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</si>
  <si>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</si>
  <si>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</si>
  <si>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</si>
  <si>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</si>
  <si>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</si>
  <si>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</si>
  <si>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</si>
  <si>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</si>
  <si>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</si>
  <si>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</si>
  <si>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</si>
  <si>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</si>
  <si>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</si>
  <si>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</si>
  <si>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</si>
  <si>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</si>
  <si>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</si>
  <si>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</si>
  <si>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</si>
  <si>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</si>
  <si>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</si>
  <si>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</si>
  <si>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</si>
  <si>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</si>
  <si>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</si>
  <si>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</si>
  <si>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</si>
  <si>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</si>
  <si>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</si>
  <si>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</si>
  <si>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</si>
  <si>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</si>
  <si>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</si>
  <si>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</si>
  <si>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</si>
  <si>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</si>
  <si>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</si>
  <si>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</si>
  <si>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</si>
  <si>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</si>
  <si>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</si>
  <si>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</si>
  <si>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</si>
  <si>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</si>
  <si>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</si>
  <si>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</si>
  <si>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</si>
  <si>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</si>
  <si>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</si>
  <si>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</si>
  <si>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</si>
  <si>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</si>
  <si>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</si>
  <si>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</si>
  <si>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</si>
  <si>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</si>
  <si>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</si>
  <si>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</si>
  <si>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</si>
  <si>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</si>
  <si>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</si>
  <si>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</si>
  <si>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</si>
  <si>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</si>
  <si>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</si>
  <si>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</si>
  <si>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</si>
  <si>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</si>
  <si>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</si>
  <si>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</si>
  <si>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</si>
  <si>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</si>
  <si>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</si>
  <si>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</si>
  <si>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</si>
  <si>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</si>
  <si>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</si>
  <si>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</si>
  <si>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</si>
  <si>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</si>
  <si>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</si>
  <si>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</si>
  <si>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</si>
  <si>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</si>
  <si>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</si>
  <si>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</si>
  <si>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</si>
  <si>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</si>
  <si>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</si>
  <si>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</si>
  <si>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</si>
  <si>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</si>
  <si>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</si>
  <si>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</si>
  <si>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</si>
  <si>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</si>
  <si>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</si>
  <si>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</si>
  <si>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</si>
  <si>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</si>
  <si>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</si>
  <si>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</si>
  <si>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</si>
  <si>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</si>
  <si>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</si>
  <si>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</si>
  <si>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</si>
  <si>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</si>
  <si>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</si>
  <si>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</si>
  <si>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</si>
  <si>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</si>
  <si>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</si>
  <si>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</si>
  <si>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</si>
  <si>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</si>
  <si>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</si>
  <si>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</si>
  <si>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</si>
  <si>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</si>
  <si>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</si>
  <si>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</si>
  <si>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</si>
  <si>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</si>
  <si>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</si>
  <si>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</si>
  <si>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</si>
  <si>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</si>
  <si>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</si>
  <si>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</si>
  <si>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</si>
  <si>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</si>
  <si>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</si>
  <si>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</si>
  <si>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</si>
  <si>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</si>
  <si>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</si>
  <si>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</si>
  <si>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</si>
  <si>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</si>
  <si>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</si>
  <si>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</si>
  <si>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</si>
  <si>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</si>
  <si>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</si>
  <si>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</si>
  <si>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</si>
  <si>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</si>
  <si>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</si>
  <si>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</si>
  <si>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</si>
  <si>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</si>
  <si>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</si>
  <si>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</si>
  <si>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</si>
  <si>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</si>
  <si>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</si>
  <si>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</si>
  <si>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</si>
  <si>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</si>
  <si>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</si>
  <si>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</si>
  <si>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</si>
  <si>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</si>
  <si>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</si>
  <si>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</si>
  <si>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</si>
  <si>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</si>
  <si>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</si>
  <si>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</si>
  <si>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</si>
  <si>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</si>
  <si>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</si>
  <si>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</si>
  <si>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</si>
  <si>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</si>
  <si>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</si>
  <si>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</si>
  <si>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</si>
  <si>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</si>
  <si>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</si>
  <si>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</si>
  <si>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</si>
  <si>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</si>
  <si>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</si>
  <si>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</si>
  <si>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</si>
  <si>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</si>
  <si>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</si>
  <si>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</si>
  <si>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</si>
  <si>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</si>
  <si>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</si>
  <si>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</si>
  <si>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</si>
  <si>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</si>
  <si>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</si>
  <si>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</si>
  <si>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</si>
  <si>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</si>
  <si>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</si>
  <si>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</si>
  <si>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</si>
  <si>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</si>
  <si>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</si>
  <si>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</si>
  <si>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</si>
  <si>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</si>
  <si>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</si>
  <si>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</si>
  <si>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</si>
  <si>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</si>
  <si>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</si>
  <si>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</si>
  <si>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</si>
  <si>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</si>
  <si>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</si>
  <si>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</si>
  <si>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</si>
  <si>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</si>
  <si>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</si>
  <si>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</si>
  <si>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</si>
  <si>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</si>
  <si>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</si>
  <si>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</si>
  <si>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</si>
  <si>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</si>
  <si>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</si>
  <si>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</si>
  <si>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</si>
  <si>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</si>
  <si>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</si>
  <si>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</si>
  <si>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</si>
  <si>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</si>
  <si>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</si>
  <si>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</si>
  <si>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</si>
  <si>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</si>
  <si>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</si>
  <si>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</si>
  <si>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</si>
  <si>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</si>
  <si>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</si>
  <si>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</si>
  <si>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</si>
  <si>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</si>
  <si>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</si>
  <si>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</si>
  <si>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</si>
  <si>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</si>
  <si>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</si>
  <si>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</si>
  <si>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</si>
  <si>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</si>
  <si>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</si>
  <si>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</si>
  <si>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</si>
  <si>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</si>
  <si>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</si>
  <si>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</si>
  <si>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</si>
  <si>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</si>
  <si>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</si>
  <si>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</si>
  <si>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</si>
  <si>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</si>
  <si>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</si>
  <si>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</si>
  <si>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</si>
  <si>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</si>
  <si>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</si>
  <si>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</si>
  <si>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</si>
  <si>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</si>
  <si>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</si>
  <si>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</si>
  <si>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</si>
  <si>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</si>
  <si>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</si>
  <si>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</si>
  <si>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</si>
  <si>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</si>
  <si>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</si>
  <si>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</si>
  <si>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</si>
  <si>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</si>
  <si>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</si>
  <si>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</si>
  <si>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</si>
  <si>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</si>
  <si>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</si>
  <si>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</si>
  <si>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</si>
  <si>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</si>
  <si>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</si>
  <si>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</si>
  <si>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</si>
  <si>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</si>
  <si>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</si>
  <si>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</si>
  <si>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</si>
  <si>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</si>
  <si>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</si>
  <si>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</si>
  <si>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</si>
  <si>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</si>
  <si>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</si>
  <si>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</si>
  <si>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</si>
  <si>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</si>
  <si>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</si>
  <si>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</si>
  <si>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</si>
  <si>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</si>
  <si>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</si>
  <si>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</si>
  <si>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</si>
  <si>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</si>
  <si>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</si>
  <si>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</si>
  <si>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</si>
  <si>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</si>
  <si>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</si>
  <si>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</si>
  <si>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</si>
  <si>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</si>
  <si>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</si>
  <si>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</si>
  <si>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</si>
  <si>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</si>
  <si>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</si>
  <si>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</si>
  <si>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</si>
  <si>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</si>
  <si>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</si>
  <si>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</si>
  <si>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</si>
  <si>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</si>
  <si>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</si>
  <si>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</si>
  <si>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</si>
  <si>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</si>
  <si>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</si>
  <si>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</si>
  <si>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</si>
  <si>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</si>
  <si>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</si>
  <si>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</si>
  <si>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</si>
  <si>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</si>
  <si>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</si>
  <si>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</si>
  <si>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</si>
  <si>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</si>
  <si>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</si>
  <si>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</si>
  <si>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</si>
  <si>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</si>
  <si>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</si>
  <si>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</si>
  <si>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</si>
  <si>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</si>
  <si>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</si>
  <si>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</si>
  <si>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</si>
  <si>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</si>
  <si>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</si>
  <si>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</si>
  <si>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</si>
  <si>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</si>
  <si>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</si>
  <si>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</si>
  <si>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</si>
  <si>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</si>
  <si>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</si>
  <si>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</si>
  <si>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</si>
  <si>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</si>
  <si>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</si>
  <si>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</si>
  <si>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</si>
  <si>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</si>
  <si>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</si>
  <si>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</si>
  <si>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</si>
  <si>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</si>
  <si>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</si>
  <si>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</si>
  <si>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</si>
  <si>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</si>
  <si>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</si>
  <si>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</si>
  <si>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</si>
  <si>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</si>
  <si>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</si>
  <si>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</si>
  <si>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</si>
  <si>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</si>
  <si>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</si>
  <si>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</si>
  <si>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</si>
  <si>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</si>
  <si>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</si>
  <si>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</si>
  <si>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</si>
  <si>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</si>
  <si>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</si>
  <si>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</si>
  <si>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</si>
  <si>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</si>
  <si>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</si>
  <si>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</si>
  <si>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</si>
  <si>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</si>
  <si>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</si>
  <si>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</si>
  <si>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</si>
  <si>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</si>
  <si>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</si>
  <si>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</si>
  <si>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</si>
  <si>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</si>
  <si>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</si>
  <si>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</si>
  <si>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</si>
  <si>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</si>
  <si>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</si>
  <si>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</si>
  <si>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</si>
  <si>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</si>
  <si>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</si>
  <si>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</si>
  <si>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</si>
  <si>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</si>
  <si>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</si>
  <si>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</si>
  <si>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</si>
  <si>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</si>
  <si>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</si>
  <si>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</si>
  <si>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</si>
  <si>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</si>
  <si>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</si>
  <si>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</si>
  <si>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</si>
  <si>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</si>
  <si>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</si>
  <si>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</si>
  <si>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</si>
  <si>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</si>
  <si>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</si>
  <si>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</si>
  <si>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</si>
  <si>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</si>
  <si>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</si>
  <si>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</si>
  <si>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</si>
  <si>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</si>
  <si>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</si>
  <si>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</si>
  <si>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</si>
  <si>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</si>
  <si>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</si>
  <si>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</si>
  <si>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</si>
  <si>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</si>
  <si>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</si>
  <si>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</si>
  <si>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</si>
  <si>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</si>
  <si>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</si>
  <si>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</si>
  <si>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</si>
  <si>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</si>
  <si>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</si>
  <si>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</si>
  <si>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</si>
  <si>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</si>
  <si>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</si>
  <si>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</si>
  <si>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</si>
  <si>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</si>
  <si>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</si>
  <si>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</si>
  <si>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</si>
  <si>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</si>
  <si>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</si>
  <si>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</si>
  <si>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</si>
  <si>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</si>
  <si>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</si>
  <si>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</si>
  <si>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</si>
  <si>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</si>
  <si>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</si>
  <si>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</si>
  <si>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</si>
  <si>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</si>
  <si>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</si>
  <si>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</si>
  <si>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</si>
  <si>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</si>
  <si>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</si>
  <si>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</si>
  <si>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</si>
  <si>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</si>
  <si>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</si>
  <si>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</si>
  <si>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</si>
  <si>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</si>
  <si>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</si>
  <si>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</si>
  <si>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</si>
  <si>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</si>
  <si>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</si>
  <si>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</si>
  <si>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</si>
  <si>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</si>
  <si>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</si>
  <si>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</si>
  <si>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</si>
  <si>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</si>
  <si>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</si>
  <si>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</si>
  <si>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</si>
  <si>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</si>
  <si>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</si>
  <si>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</si>
  <si>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</si>
  <si>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</si>
  <si>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</si>
  <si>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</si>
  <si>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</si>
  <si>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</si>
  <si>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</si>
  <si>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</si>
  <si>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</si>
  <si>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</si>
  <si>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</si>
  <si>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</si>
  <si>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</si>
  <si>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</si>
  <si>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</si>
  <si>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</si>
  <si>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</si>
  <si>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</si>
  <si>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</si>
  <si>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</si>
  <si>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</si>
  <si>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</si>
  <si>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</si>
  <si>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</si>
  <si>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</si>
  <si>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</si>
  <si>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</si>
  <si>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</si>
  <si>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</si>
  <si>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</si>
  <si>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</si>
  <si>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</si>
  <si>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</si>
  <si>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</si>
  <si>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</si>
  <si>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</si>
  <si>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</si>
  <si>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</si>
  <si>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</si>
  <si>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</si>
  <si>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</si>
  <si>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</si>
  <si>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</si>
  <si>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</si>
  <si>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</si>
  <si>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</si>
  <si>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</si>
  <si>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</si>
  <si>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</si>
  <si>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</si>
  <si>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</si>
  <si>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</si>
  <si>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</si>
  <si>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</si>
  <si>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</si>
  <si>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</si>
  <si>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</si>
  <si>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</si>
  <si>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</si>
  <si>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</si>
  <si>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</si>
  <si>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</si>
  <si>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</si>
  <si>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</si>
  <si>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</si>
  <si>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</si>
  <si>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</si>
  <si>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</si>
  <si>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</si>
  <si>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</si>
  <si>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</si>
  <si>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</si>
  <si>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</si>
  <si>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</si>
  <si>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</si>
  <si>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</si>
  <si>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</si>
  <si>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</si>
  <si>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</si>
  <si>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</si>
  <si>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</si>
  <si>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</si>
  <si>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</si>
  <si>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</si>
  <si>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</si>
  <si>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</si>
  <si>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</si>
  <si>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</si>
  <si>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</si>
  <si>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</si>
  <si>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</si>
  <si>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</si>
  <si>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</si>
  <si>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</si>
  <si>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</si>
  <si>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</si>
  <si>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</si>
  <si>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</si>
  <si>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</si>
  <si>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</si>
  <si>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</si>
  <si>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</si>
  <si>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</si>
  <si>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</si>
  <si>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</si>
  <si>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</si>
  <si>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</si>
  <si>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</si>
  <si>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</si>
  <si>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</si>
  <si>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</si>
  <si>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</si>
  <si>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</si>
  <si>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</si>
  <si>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</si>
  <si>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</si>
  <si>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</si>
  <si>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</si>
  <si>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</si>
  <si>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</si>
  <si>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</si>
  <si>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</si>
  <si>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</si>
  <si>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</si>
  <si>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</si>
  <si>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</si>
  <si>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</si>
  <si>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</si>
  <si>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</si>
  <si>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</si>
  <si>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</si>
  <si>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</si>
  <si>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</si>
  <si>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</si>
  <si>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</si>
  <si>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</si>
  <si>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</si>
  <si>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</si>
  <si>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</si>
  <si>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</si>
  <si>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</si>
  <si>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</si>
  <si>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</si>
  <si>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</si>
  <si>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</si>
  <si>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</si>
  <si>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</si>
  <si>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</si>
  <si>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</si>
  <si>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</si>
  <si>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</si>
  <si>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</si>
  <si>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</si>
  <si>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</si>
  <si>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</si>
  <si>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</si>
  <si>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</si>
  <si>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</si>
  <si>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</si>
  <si>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</si>
  <si>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</si>
  <si>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</si>
  <si>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</si>
  <si>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</si>
  <si>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</si>
  <si>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</si>
  <si>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</si>
  <si>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</si>
  <si>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</si>
  <si>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</si>
  <si>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</si>
  <si>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</si>
  <si>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</si>
  <si>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</si>
  <si>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</si>
  <si>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</si>
  <si>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</si>
  <si>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</si>
  <si>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</si>
  <si>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</si>
  <si>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</si>
  <si>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</si>
  <si>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</si>
  <si>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</si>
  <si>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</si>
  <si>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</si>
  <si>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</si>
  <si>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</si>
  <si>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</si>
  <si>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</si>
  <si>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</si>
  <si>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</si>
  <si>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</si>
  <si>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</si>
  <si>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</si>
  <si>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</si>
  <si>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</si>
  <si>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</si>
  <si>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</si>
  <si>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</si>
  <si>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</si>
  <si>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</si>
  <si>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</si>
  <si>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</si>
  <si>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</si>
  <si>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</si>
  <si>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</si>
  <si>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</si>
  <si>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</si>
  <si>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</si>
  <si>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</si>
  <si>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</si>
  <si>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</si>
  <si>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</si>
  <si>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</si>
  <si>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</si>
  <si>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</si>
  <si>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</si>
  <si>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</si>
  <si>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</si>
  <si>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</si>
  <si>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</si>
  <si>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</si>
  <si>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</si>
  <si>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</si>
  <si>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</si>
  <si>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</si>
  <si>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</si>
  <si>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</si>
  <si>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</si>
  <si>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</si>
  <si>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</si>
  <si>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</si>
  <si>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</si>
  <si>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</si>
  <si>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</si>
  <si>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</si>
  <si>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</si>
  <si>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</si>
  <si>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</si>
  <si>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</si>
  <si>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</si>
  <si>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</si>
  <si>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</si>
  <si>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</si>
  <si>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</si>
  <si>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</si>
  <si>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</si>
  <si>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</si>
  <si>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</si>
  <si>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</si>
  <si>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</si>
  <si>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</si>
  <si>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</si>
  <si>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</si>
  <si>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</si>
  <si>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</si>
  <si>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</si>
  <si>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</si>
  <si>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</si>
  <si>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</si>
  <si>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</si>
  <si>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</si>
  <si>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</si>
  <si>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</si>
  <si>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</si>
  <si>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</si>
  <si>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</si>
  <si>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</si>
  <si>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</si>
  <si>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</si>
  <si>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</si>
  <si>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</si>
  <si>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</si>
  <si>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</si>
  <si>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</si>
  <si>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</si>
  <si>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</si>
  <si>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</si>
  <si>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</si>
  <si>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</si>
  <si>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</si>
  <si>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</si>
  <si>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</si>
  <si>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</si>
  <si>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</si>
  <si>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</si>
  <si>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</si>
  <si>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</si>
  <si>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</si>
  <si>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</si>
  <si>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</si>
  <si>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</si>
  <si>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</si>
  <si>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</si>
  <si>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</si>
  <si>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</si>
  <si>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</si>
  <si>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</si>
  <si>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</si>
  <si>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</si>
  <si>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</si>
  <si>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</si>
  <si>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</si>
  <si>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</si>
  <si>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</si>
  <si>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</si>
  <si>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</si>
  <si>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</si>
  <si>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</si>
  <si>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</si>
  <si>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</si>
  <si>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</si>
  <si>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</si>
  <si>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</si>
  <si>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</si>
  <si>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</si>
  <si>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</si>
  <si>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</si>
  <si>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</si>
  <si>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</si>
  <si>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</si>
  <si>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</si>
  <si>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</si>
  <si>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</si>
  <si>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</si>
  <si>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</si>
  <si>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</si>
  <si>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</si>
  <si>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</si>
  <si>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</si>
  <si>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</si>
  <si>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</si>
  <si>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</si>
  <si>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</si>
  <si>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</si>
  <si>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</si>
  <si>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</si>
  <si>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</si>
  <si>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</si>
  <si>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</si>
  <si>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</si>
  <si>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</si>
  <si>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</si>
  <si>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</si>
  <si>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</si>
  <si>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</si>
  <si>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</si>
  <si>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</si>
  <si>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</si>
  <si>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</si>
  <si>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</si>
  <si>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</si>
  <si>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</si>
  <si>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</si>
  <si>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</si>
  <si>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</si>
  <si>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</si>
  <si>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</si>
  <si>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</si>
  <si>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</si>
  <si>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</si>
  <si>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</si>
  <si>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</si>
  <si>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</si>
  <si>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</si>
  <si>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</si>
  <si>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</si>
  <si>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</si>
  <si>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</si>
  <si>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</si>
  <si>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</si>
  <si>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</si>
  <si>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</si>
  <si>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</si>
  <si>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</si>
  <si>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</si>
  <si>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</si>
  <si>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</si>
  <si>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</si>
  <si>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</si>
  <si>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</si>
  <si>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</si>
  <si>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</si>
  <si>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</si>
  <si>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</si>
  <si>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</si>
  <si>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</si>
  <si>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</si>
  <si>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</si>
  <si>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</si>
  <si>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</si>
  <si>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</si>
  <si>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</si>
  <si>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</si>
  <si>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</si>
  <si>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</si>
  <si>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</si>
  <si>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</si>
  <si>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</si>
  <si>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</si>
  <si>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</si>
  <si>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</si>
  <si>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</si>
  <si>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</si>
  <si>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</si>
  <si>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</si>
  <si>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</si>
  <si>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</si>
  <si>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</si>
  <si>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</si>
  <si>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</si>
  <si>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</si>
  <si>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</si>
  <si>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</si>
  <si>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</si>
  <si>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</si>
  <si>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</si>
  <si>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</si>
  <si>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</si>
  <si>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</si>
  <si>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</si>
  <si>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</si>
  <si>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</si>
  <si>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</si>
  <si>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</si>
  <si>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</si>
  <si>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</si>
  <si>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</si>
  <si>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</si>
  <si>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</si>
  <si>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</si>
  <si>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</si>
  <si>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</si>
  <si>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</si>
  <si>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</si>
  <si>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</si>
  <si>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</si>
  <si>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</si>
  <si>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</si>
  <si>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</si>
  <si>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</si>
  <si>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</si>
  <si>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</si>
  <si>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</si>
  <si>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</si>
  <si>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</si>
  <si>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</si>
  <si>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</si>
  <si>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</si>
  <si>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</si>
  <si>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</si>
  <si>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</si>
  <si>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</si>
  <si>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</si>
  <si>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</si>
  <si>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</si>
  <si>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</si>
  <si>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</si>
  <si>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</si>
  <si>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</si>
  <si>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</si>
  <si>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</si>
  <si>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</si>
  <si>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</si>
  <si>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</si>
  <si>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</si>
  <si>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</si>
  <si>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</si>
  <si>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</si>
  <si>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</si>
  <si>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</si>
  <si>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</si>
  <si>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</si>
  <si>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</si>
  <si>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</si>
  <si>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</si>
  <si>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</si>
  <si>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</si>
  <si>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</si>
  <si>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</si>
  <si>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</si>
  <si>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</si>
  <si>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</si>
  <si>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</si>
  <si>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</si>
  <si>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</si>
  <si>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</si>
  <si>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</si>
  <si>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</si>
  <si>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</si>
  <si>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</si>
  <si>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</si>
  <si>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</si>
  <si>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</si>
  <si>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</si>
  <si>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</si>
  <si>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</si>
  <si>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</si>
  <si>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</si>
  <si>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</si>
  <si>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</si>
  <si>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</si>
  <si>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</si>
  <si>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</si>
  <si>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</si>
  <si>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</si>
  <si>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</si>
  <si>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</si>
  <si>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</si>
  <si>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</si>
  <si>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</si>
  <si>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</si>
  <si>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</si>
  <si>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</si>
  <si>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</si>
  <si>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</si>
  <si>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</si>
  <si>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</si>
  <si>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</si>
  <si>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</si>
  <si>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</si>
  <si>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</si>
  <si>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</si>
  <si>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</si>
  <si>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</si>
  <si>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</si>
  <si>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</si>
  <si>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</si>
  <si>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</si>
  <si>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</si>
  <si>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</si>
  <si>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</si>
  <si>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</si>
  <si>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</si>
  <si>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</si>
  <si>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</si>
  <si>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</si>
  <si>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</si>
  <si>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</si>
  <si>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</si>
  <si>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</si>
  <si>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</si>
  <si>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</si>
  <si>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</si>
  <si>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</si>
  <si>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</si>
  <si>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</si>
  <si>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</si>
  <si>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</si>
  <si>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</si>
  <si>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</si>
  <si>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</si>
  <si>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</si>
  <si>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</si>
  <si>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</si>
  <si>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</si>
  <si>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</si>
  <si>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</si>
  <si>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</si>
  <si>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</si>
  <si>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</si>
  <si>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</si>
  <si>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</si>
  <si>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</si>
  <si>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</si>
  <si>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</si>
  <si>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</si>
  <si>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</si>
  <si>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</si>
  <si>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</si>
  <si>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</si>
  <si>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</si>
  <si>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</si>
  <si>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</si>
  <si>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</si>
  <si>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</si>
  <si>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</si>
  <si>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</si>
  <si>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</si>
  <si>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</si>
  <si>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</si>
  <si>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</si>
  <si>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</si>
  <si>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</si>
  <si>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</si>
  <si>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</si>
  <si>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</si>
  <si>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</si>
  <si>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</si>
  <si>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</si>
  <si>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</si>
  <si>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</si>
  <si>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</si>
  <si>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</si>
  <si>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</si>
  <si>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</si>
  <si>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</si>
  <si>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</si>
  <si>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</si>
  <si>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</si>
  <si>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</si>
  <si>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</si>
  <si>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</si>
  <si>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</si>
  <si>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</si>
  <si>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</si>
  <si>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</si>
  <si>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</si>
  <si>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</si>
  <si>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</si>
  <si>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</si>
  <si>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</si>
  <si>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</si>
  <si>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</si>
  <si>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</si>
  <si>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</si>
  <si>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</si>
  <si>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</si>
  <si>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</si>
  <si>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</si>
  <si>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</si>
  <si>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</si>
  <si>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</si>
  <si>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</si>
  <si>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</si>
  <si>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</si>
  <si>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</si>
  <si>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</si>
  <si>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</si>
  <si>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</si>
  <si>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</si>
  <si>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</si>
  <si>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</si>
  <si>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</si>
  <si>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</si>
  <si>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</si>
  <si>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</si>
  <si>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</si>
  <si>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</si>
  <si>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</si>
  <si>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</si>
  <si>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</si>
  <si>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</si>
  <si>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</si>
  <si>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</si>
  <si>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</si>
  <si>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</si>
  <si>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</si>
  <si>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</si>
  <si>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</si>
  <si>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</si>
  <si>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</si>
  <si>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</si>
  <si>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</si>
  <si>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</si>
  <si>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</si>
  <si>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</si>
  <si>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</si>
  <si>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</si>
  <si>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</si>
  <si>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</si>
  <si>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</si>
  <si>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</si>
  <si>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</si>
  <si>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</si>
  <si>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</si>
  <si>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</si>
  <si>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</si>
  <si>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</si>
  <si>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</si>
  <si>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</si>
  <si>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</si>
  <si>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</si>
  <si>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</si>
  <si>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</si>
  <si>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</si>
  <si>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</si>
  <si>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</si>
  <si>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</si>
  <si>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</si>
  <si>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</si>
  <si>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</si>
  <si>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</si>
  <si>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</si>
  <si>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</si>
  <si>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</si>
  <si>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</si>
  <si>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</si>
  <si>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</si>
  <si>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</si>
  <si>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</si>
  <si>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</si>
  <si>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</si>
  <si>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</si>
  <si>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</si>
  <si>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</si>
  <si>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</si>
  <si>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</si>
  <si>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</si>
  <si>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</si>
  <si>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</si>
  <si>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</si>
  <si>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</si>
  <si>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</si>
  <si>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</si>
  <si>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</si>
  <si>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</si>
  <si>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</si>
  <si>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</si>
  <si>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</si>
  <si>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</si>
  <si>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</si>
  <si>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</si>
  <si>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</si>
  <si>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</si>
  <si>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</si>
  <si>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</si>
  <si>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</si>
  <si>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</si>
  <si>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</si>
  <si>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</si>
  <si>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</si>
  <si>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</si>
  <si>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</si>
  <si>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</si>
  <si>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</si>
  <si>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</si>
  <si>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</si>
  <si>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</si>
  <si>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</si>
  <si>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</si>
  <si>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</si>
  <si>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</si>
  <si>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</si>
  <si>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</si>
  <si>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</si>
  <si>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</si>
  <si>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</si>
  <si>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</si>
  <si>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</si>
  <si>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</si>
  <si>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</si>
  <si>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</si>
  <si>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</si>
  <si>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</si>
  <si>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</si>
  <si>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</si>
  <si>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</si>
  <si>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</si>
  <si>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</si>
  <si>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</si>
  <si>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</si>
  <si>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</si>
  <si>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</si>
  <si>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</si>
  <si>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</si>
  <si>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</si>
  <si>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</si>
  <si>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</si>
  <si>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</si>
  <si>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</si>
  <si>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</si>
  <si>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</si>
  <si>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</si>
  <si>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</si>
  <si>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</si>
  <si>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</si>
  <si>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</si>
  <si>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</si>
  <si>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</si>
  <si>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</si>
  <si>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</si>
  <si>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</si>
  <si>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</si>
  <si>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</si>
  <si>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</si>
  <si>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</si>
  <si>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</si>
  <si>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</si>
  <si>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</si>
  <si>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</si>
  <si>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</si>
  <si>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</si>
  <si>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</si>
  <si>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</si>
  <si>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</si>
  <si>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</si>
  <si>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</si>
  <si>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</si>
  <si>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</si>
  <si>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</si>
  <si>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</si>
  <si>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</si>
  <si>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</si>
  <si>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</si>
  <si>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</si>
  <si>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</si>
  <si>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</si>
  <si>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</si>
  <si>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</si>
  <si>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</si>
  <si>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</si>
  <si>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</si>
  <si>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</si>
  <si>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</si>
  <si>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</si>
  <si>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</si>
  <si>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</si>
  <si>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</si>
  <si>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</si>
  <si>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</si>
  <si>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</si>
  <si>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</si>
  <si>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</si>
  <si>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</si>
  <si>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</si>
  <si>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</si>
  <si>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</si>
  <si>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</si>
  <si>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</si>
  <si>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</si>
  <si>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</si>
  <si>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</si>
  <si>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</si>
  <si>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</si>
  <si>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</si>
  <si>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</si>
  <si>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</si>
  <si>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</si>
  <si>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</si>
  <si>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</si>
  <si>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</si>
  <si>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</si>
  <si>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</si>
  <si>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</si>
  <si>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</si>
  <si>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</si>
  <si>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</si>
  <si>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</si>
  <si>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</si>
  <si>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</si>
  <si>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</si>
  <si>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</si>
  <si>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</si>
  <si>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</si>
  <si>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</si>
  <si>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</si>
  <si>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</si>
  <si>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</si>
  <si>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</si>
  <si>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</si>
  <si>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</si>
  <si>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</si>
  <si>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</si>
  <si>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</si>
  <si>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</si>
  <si>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</si>
  <si>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</si>
  <si>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</si>
  <si>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</si>
  <si>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</si>
  <si>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</si>
  <si>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</si>
  <si>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</si>
  <si>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</si>
  <si>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</si>
  <si>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</si>
  <si>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</si>
  <si>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</si>
  <si>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</si>
  <si>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</si>
  <si>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</si>
  <si>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</si>
  <si>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</si>
  <si>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</si>
  <si>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</si>
  <si>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</si>
  <si>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</si>
  <si>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</si>
  <si>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</si>
  <si>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</si>
  <si>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</si>
  <si>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</si>
  <si>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</si>
  <si>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</si>
  <si>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</si>
  <si>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</si>
  <si>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</si>
  <si>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</si>
  <si>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</si>
  <si>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</si>
  <si>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</si>
  <si>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</si>
  <si>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</si>
  <si>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</si>
  <si>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</si>
  <si>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</si>
  <si>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</si>
  <si>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</si>
  <si>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</si>
  <si>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</si>
  <si>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</si>
  <si>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</si>
  <si>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</si>
  <si>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</si>
  <si>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</si>
  <si>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</si>
  <si>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</si>
  <si>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</si>
  <si>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</si>
  <si>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</si>
  <si>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</si>
  <si>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</si>
  <si>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</si>
  <si>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</si>
  <si>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</si>
  <si>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</si>
  <si>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</si>
  <si>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</si>
  <si>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</si>
  <si>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</si>
  <si>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</si>
  <si>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</si>
  <si>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</si>
  <si>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</si>
  <si>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</si>
  <si>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</si>
  <si>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</si>
  <si>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</si>
  <si>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</si>
  <si>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</si>
  <si>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</si>
  <si>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</si>
  <si>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</si>
  <si>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</si>
  <si>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</si>
  <si>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</si>
  <si>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</si>
  <si>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</si>
  <si>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</si>
  <si>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</si>
  <si>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</si>
  <si>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</si>
  <si>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</si>
  <si>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</si>
  <si>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</si>
  <si>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</si>
  <si>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</si>
  <si>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</si>
  <si>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</si>
  <si>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</si>
  <si>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</si>
  <si>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</si>
  <si>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</si>
  <si>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</si>
  <si>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</si>
  <si>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</si>
  <si>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</si>
  <si>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</si>
  <si>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</si>
  <si>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</si>
  <si>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</si>
  <si>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</si>
  <si>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</si>
  <si>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</si>
  <si>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</si>
  <si>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</si>
  <si>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</si>
  <si>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</si>
  <si>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</si>
  <si>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</si>
  <si>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</si>
  <si>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</si>
  <si>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</si>
  <si>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</si>
  <si>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</si>
  <si>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</si>
  <si>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</si>
  <si>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</si>
  <si>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</si>
  <si>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</si>
  <si>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</si>
  <si>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</si>
  <si>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</si>
  <si>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</si>
  <si>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</si>
  <si>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</si>
  <si>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</si>
  <si>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</si>
  <si>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</si>
  <si>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</si>
  <si>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</si>
  <si>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</si>
  <si>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</si>
  <si>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</si>
  <si>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</si>
  <si>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</si>
  <si>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</si>
  <si>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</si>
  <si>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</si>
  <si>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</si>
  <si>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</si>
  <si>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</si>
  <si>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</si>
  <si>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</si>
  <si>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</si>
  <si>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</si>
  <si>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</si>
  <si>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</si>
  <si>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</si>
  <si>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</si>
  <si>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</si>
  <si>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</si>
  <si>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</si>
  <si>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</si>
  <si>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</si>
  <si>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</si>
  <si>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</si>
  <si>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</si>
  <si>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</si>
  <si>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</si>
  <si>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</si>
  <si>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</si>
  <si>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</si>
  <si>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</si>
  <si>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</si>
  <si>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</si>
  <si>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</si>
  <si>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</si>
  <si>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</si>
  <si>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</si>
  <si>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</si>
  <si>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</si>
  <si>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</si>
  <si>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</si>
  <si>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</si>
  <si>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</si>
  <si>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</si>
  <si>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</si>
  <si>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</si>
  <si>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</si>
  <si>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</si>
  <si>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</si>
  <si>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</si>
  <si>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</si>
  <si>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</si>
  <si>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</si>
  <si>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</si>
  <si>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</si>
  <si>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</si>
  <si>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</si>
  <si>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</si>
  <si>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</si>
  <si>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</si>
  <si>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</si>
  <si>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</si>
  <si>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</si>
  <si>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</si>
  <si>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</si>
  <si>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</si>
  <si>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</si>
  <si>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</si>
  <si>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</si>
  <si>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</si>
  <si>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</si>
  <si>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</si>
  <si>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</si>
  <si>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</si>
  <si>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</si>
  <si>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</si>
  <si>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</si>
  <si>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</si>
  <si>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</si>
  <si>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</si>
  <si>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</si>
  <si>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</si>
  <si>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</si>
  <si>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</si>
  <si>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</si>
  <si>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</si>
  <si>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</si>
  <si>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</si>
  <si>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</si>
  <si>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</si>
  <si>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</si>
  <si>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</si>
  <si>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</si>
  <si>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</si>
  <si>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</si>
  <si>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</si>
  <si>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</si>
  <si>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</si>
  <si>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</si>
  <si>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</si>
  <si>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</si>
  <si>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</si>
  <si>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</si>
  <si>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</si>
  <si>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</si>
  <si>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</si>
  <si>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</si>
  <si>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</si>
  <si>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</si>
  <si>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</si>
  <si>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</si>
  <si>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</si>
  <si>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</si>
  <si>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</si>
  <si>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</si>
  <si>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</si>
  <si>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</si>
  <si>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</si>
  <si>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</si>
  <si>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</si>
  <si>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</si>
  <si>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</si>
  <si>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</si>
  <si>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</si>
  <si>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</si>
  <si>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</si>
  <si>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</si>
  <si>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</si>
  <si>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</si>
  <si>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</si>
  <si>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</si>
  <si>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</si>
  <si>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</si>
  <si>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</si>
  <si>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</si>
  <si>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</si>
  <si>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</si>
  <si>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</si>
  <si>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</si>
  <si>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</si>
  <si>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</si>
  <si>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</si>
  <si>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</si>
  <si>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</si>
  <si>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</si>
  <si>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</si>
  <si>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</si>
  <si>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</si>
  <si>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</si>
  <si>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</si>
  <si>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</si>
  <si>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</si>
  <si>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</si>
  <si>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</si>
  <si>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</si>
  <si>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</si>
  <si>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</si>
  <si>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</si>
  <si>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</si>
  <si>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</si>
  <si>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</si>
  <si>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</si>
  <si>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</si>
  <si>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</si>
  <si>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</si>
  <si>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</si>
  <si>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</si>
  <si>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</si>
  <si>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</si>
  <si>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</si>
  <si>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</si>
  <si>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</si>
  <si>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</si>
  <si>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</si>
  <si>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</si>
  <si>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</si>
  <si>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</si>
  <si>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</si>
  <si>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</si>
  <si>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</si>
  <si>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</si>
  <si>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</si>
  <si>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</si>
  <si>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</si>
  <si>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</si>
  <si>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</si>
  <si>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</si>
  <si>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</si>
  <si>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</si>
  <si>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</si>
  <si>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</si>
  <si>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</si>
  <si>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</si>
  <si>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</si>
  <si>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</si>
  <si>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</si>
  <si>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</si>
  <si>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</si>
  <si>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</si>
  <si>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</si>
  <si>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</si>
  <si>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</si>
  <si>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</si>
  <si>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</si>
  <si>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</si>
  <si>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</si>
  <si>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</si>
  <si>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</si>
  <si>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</si>
  <si>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</si>
  <si>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</si>
  <si>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</si>
  <si>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</si>
  <si>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</si>
  <si>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</si>
  <si>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</si>
  <si>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</si>
  <si>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</si>
  <si>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</si>
  <si>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</si>
  <si>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</si>
  <si>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</si>
  <si>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</si>
  <si>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</si>
  <si>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</si>
  <si>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</si>
  <si>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</si>
  <si>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</si>
  <si>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</si>
  <si>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</si>
  <si>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</si>
  <si>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</si>
  <si>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</si>
  <si>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</si>
  <si>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</si>
  <si>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</si>
  <si>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</si>
  <si>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</si>
  <si>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</si>
  <si>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</si>
  <si>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</si>
  <si>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</si>
  <si>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</si>
  <si>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</si>
  <si>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</si>
  <si>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</si>
  <si>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</si>
  <si>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</si>
  <si>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</si>
  <si>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</si>
  <si>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</si>
  <si>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</si>
  <si>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</si>
  <si>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</si>
  <si>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</si>
  <si>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</si>
  <si>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</si>
  <si>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</si>
  <si>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</si>
  <si>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</si>
  <si>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</si>
  <si>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</si>
  <si>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</si>
  <si>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</si>
  <si>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</si>
  <si>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</si>
  <si>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</si>
  <si>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</si>
  <si>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</si>
  <si>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</si>
  <si>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</si>
  <si>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</si>
  <si>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</si>
  <si>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</si>
  <si>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</si>
  <si>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</si>
  <si>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</si>
  <si>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</si>
  <si>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</si>
  <si>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</si>
  <si>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</si>
  <si>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</si>
  <si>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</si>
  <si>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</si>
  <si>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</si>
  <si>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</si>
  <si>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</si>
  <si>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</si>
  <si>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</si>
  <si>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</si>
  <si>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</si>
  <si>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</si>
  <si>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</si>
  <si>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</si>
  <si>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</si>
  <si>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</si>
  <si>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</si>
  <si>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</si>
  <si>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</si>
  <si>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</si>
  <si>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</si>
  <si>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</si>
  <si>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</si>
  <si>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</si>
  <si>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</si>
  <si>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</si>
  <si>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</si>
  <si>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</si>
  <si>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</si>
  <si>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</si>
  <si>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</si>
  <si>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</si>
  <si>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</si>
  <si>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</si>
  <si>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</si>
  <si>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</si>
  <si>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</si>
  <si>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</si>
  <si>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</si>
  <si>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</si>
  <si>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</si>
  <si>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</si>
  <si>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</si>
  <si>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</si>
  <si>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</si>
  <si>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</si>
  <si>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</si>
  <si>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</si>
  <si>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</si>
  <si>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</si>
  <si>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</si>
  <si>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</si>
  <si>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</si>
  <si>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</si>
  <si>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</si>
  <si>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</si>
  <si>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</si>
  <si>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</si>
  <si>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</si>
  <si>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</si>
  <si>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</si>
  <si>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</si>
  <si>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</si>
  <si>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</si>
  <si>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</si>
  <si>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</si>
  <si>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</si>
  <si>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</si>
  <si>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</si>
  <si>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</si>
  <si>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</si>
  <si>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</si>
  <si>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</si>
  <si>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</si>
  <si>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</si>
  <si>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</si>
  <si>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</si>
  <si>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</si>
  <si>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</si>
  <si>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</si>
  <si>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</si>
  <si>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</si>
  <si>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</si>
  <si>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</si>
  <si>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</si>
  <si>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</si>
  <si>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</si>
  <si>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</si>
  <si>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</si>
  <si>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</si>
  <si>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</si>
  <si>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</si>
  <si>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</si>
  <si>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</si>
  <si>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</si>
  <si>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</si>
  <si>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</si>
  <si>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</si>
  <si>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</si>
  <si>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</si>
  <si>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</si>
  <si>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</si>
  <si>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</si>
  <si>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</si>
  <si>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</si>
  <si>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</si>
  <si>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</si>
  <si>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</si>
  <si>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</si>
  <si>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</si>
  <si>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</si>
  <si>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</si>
  <si>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</si>
  <si>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</si>
  <si>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</si>
  <si>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</si>
  <si>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</si>
  <si>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</si>
  <si>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</si>
  <si>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</si>
  <si>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</si>
  <si>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</si>
  <si>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</si>
  <si>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</si>
  <si>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</si>
  <si>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</si>
  <si>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</si>
  <si>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</si>
  <si>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</si>
  <si>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</si>
  <si>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</si>
  <si>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</si>
  <si>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</si>
  <si>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</si>
  <si>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</si>
  <si>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</si>
  <si>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</si>
  <si>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</si>
  <si>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</si>
  <si>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</si>
  <si>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</si>
  <si>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</si>
  <si>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</si>
  <si>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</si>
  <si>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</si>
  <si>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</si>
  <si>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</si>
  <si>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</si>
  <si>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</si>
  <si>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</si>
  <si>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</si>
  <si>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</si>
  <si>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</si>
  <si>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</si>
  <si>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</si>
  <si>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</si>
  <si>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</si>
  <si>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</si>
  <si>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</si>
  <si>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</si>
  <si>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</si>
  <si>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</si>
  <si>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</si>
  <si>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</si>
  <si>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</si>
  <si>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</si>
  <si>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</si>
  <si>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</si>
  <si>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</si>
  <si>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</si>
  <si>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</si>
  <si>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</si>
  <si>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</si>
  <si>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</si>
  <si>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</si>
  <si>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</si>
  <si>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</si>
  <si>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</si>
  <si>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</si>
  <si>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</si>
  <si>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</si>
  <si>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</si>
  <si>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</si>
  <si>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</si>
  <si>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</si>
  <si>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</si>
  <si>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</si>
  <si>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</si>
  <si>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</si>
  <si>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</si>
  <si>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</si>
  <si>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</si>
  <si>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</si>
  <si>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</si>
  <si>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</si>
  <si>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</si>
  <si>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</si>
  <si>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</si>
  <si>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</si>
  <si>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</si>
  <si>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</si>
  <si>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</si>
  <si>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</si>
  <si>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</si>
  <si>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</si>
  <si>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</si>
  <si>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</si>
  <si>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</si>
  <si>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</si>
  <si>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</si>
  <si>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</si>
  <si>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</si>
  <si>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</si>
  <si>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</si>
  <si>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</si>
  <si>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</si>
  <si>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</si>
  <si>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</si>
  <si>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</si>
  <si>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</si>
  <si>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</si>
  <si>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</si>
  <si>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</si>
  <si>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</si>
  <si>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</si>
  <si>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</si>
  <si>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</si>
  <si>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</si>
  <si>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</si>
  <si>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</si>
  <si>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</si>
  <si>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</si>
  <si>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</si>
  <si>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</si>
  <si>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</si>
  <si>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</si>
  <si>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</si>
  <si>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</si>
  <si>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</si>
  <si>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</si>
  <si>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</si>
  <si>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</si>
  <si>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</si>
  <si>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</si>
  <si>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</si>
  <si>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</si>
  <si>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</si>
  <si>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</si>
  <si>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</si>
  <si>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</si>
  <si>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</si>
  <si>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</si>
  <si>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</si>
  <si>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</si>
  <si>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</si>
  <si>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</si>
  <si>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</si>
  <si>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</si>
  <si>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</si>
  <si>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</si>
  <si>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</si>
  <si>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</si>
  <si>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</si>
  <si>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</si>
  <si>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</si>
  <si>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</si>
  <si>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</si>
  <si>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</si>
  <si>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</si>
  <si>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</si>
  <si>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</si>
  <si>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</si>
  <si>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</si>
  <si>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</si>
  <si>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</si>
  <si>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</si>
  <si>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</si>
  <si>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</si>
  <si>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</si>
  <si>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</si>
  <si>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</si>
  <si>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</si>
  <si>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</si>
  <si>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</si>
  <si>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</si>
  <si>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</si>
  <si>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</si>
  <si>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</si>
  <si>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</si>
  <si>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</si>
  <si>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</si>
  <si>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</si>
  <si>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</si>
  <si>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</si>
  <si>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</si>
  <si>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</si>
  <si>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</si>
  <si>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</si>
  <si>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</si>
  <si>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</si>
  <si>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</si>
  <si>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</si>
  <si>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</si>
  <si>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</si>
  <si>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</si>
  <si>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</si>
  <si>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</si>
  <si>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</si>
  <si>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</si>
  <si>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</si>
  <si>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</si>
  <si>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</si>
  <si>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</si>
  <si>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</si>
  <si>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</si>
  <si>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</si>
  <si>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</si>
  <si>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</si>
  <si>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</si>
  <si>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</si>
  <si>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</si>
  <si>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</si>
  <si>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</si>
  <si>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</si>
  <si>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</si>
  <si>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</si>
  <si>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</si>
  <si>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</si>
  <si>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</si>
  <si>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</si>
  <si>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</si>
  <si>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</si>
  <si>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</si>
  <si>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</si>
  <si>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</si>
  <si>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</si>
  <si>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</si>
  <si>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</si>
  <si>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</si>
  <si>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</si>
  <si>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</si>
  <si>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</si>
  <si>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</si>
  <si>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</si>
  <si>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</si>
  <si>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</si>
  <si>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</si>
  <si>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</si>
  <si>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</si>
  <si>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</si>
  <si>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</si>
  <si>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</si>
  <si>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</si>
  <si>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</si>
  <si>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</si>
  <si>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</si>
  <si>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</si>
  <si>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</si>
  <si>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</si>
  <si>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</si>
  <si>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</si>
  <si>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</si>
  <si>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</si>
  <si>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</si>
  <si>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</si>
  <si>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</si>
  <si>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</si>
  <si>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</si>
  <si>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</si>
  <si>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</si>
  <si>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</si>
  <si>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</si>
  <si>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</si>
  <si>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</si>
  <si>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</si>
  <si>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</si>
  <si>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</si>
  <si>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</si>
  <si>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</si>
  <si>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</si>
  <si>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</si>
  <si>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</si>
  <si>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</si>
  <si>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</si>
  <si>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</si>
  <si>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</si>
  <si>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</si>
  <si>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</si>
  <si>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</si>
  <si>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</si>
  <si>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</si>
  <si>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</si>
  <si>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</si>
  <si>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</si>
  <si>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</si>
  <si>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</si>
  <si>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</si>
  <si>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</si>
  <si>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</si>
  <si>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</si>
  <si>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</si>
  <si>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</si>
  <si>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</si>
  <si>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</si>
  <si>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</si>
  <si>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</si>
  <si>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</si>
  <si>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</si>
  <si>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</si>
  <si>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</si>
  <si>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</si>
  <si>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</si>
  <si>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</si>
  <si>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</si>
  <si>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</si>
  <si>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</si>
  <si>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</si>
  <si>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</si>
  <si>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</si>
  <si>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</si>
  <si>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</si>
  <si>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</si>
  <si>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</si>
  <si>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</si>
  <si>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</si>
  <si>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</si>
  <si>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</si>
  <si>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</si>
  <si>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</si>
  <si>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</si>
  <si>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</si>
  <si>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</si>
  <si>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</si>
  <si>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</si>
  <si>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</si>
  <si>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</si>
  <si>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</si>
  <si>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</si>
  <si>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</si>
  <si>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</si>
  <si>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</si>
  <si>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</si>
  <si>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</si>
  <si>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</si>
  <si>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</si>
  <si>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</si>
  <si>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</si>
  <si>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</si>
  <si>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</si>
  <si>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</si>
  <si>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</si>
  <si>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</si>
  <si>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</si>
  <si>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</si>
  <si>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</si>
  <si>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</si>
  <si>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</si>
  <si>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</si>
  <si>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</si>
  <si>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</si>
  <si>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</si>
  <si>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</si>
  <si>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</si>
  <si>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</si>
  <si>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</si>
  <si>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</si>
  <si>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</si>
  <si>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</si>
  <si>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</si>
  <si>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</si>
  <si>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</si>
  <si>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</si>
  <si>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</si>
  <si>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</si>
  <si>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</si>
  <si>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</si>
  <si>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</si>
  <si>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</si>
  <si>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</si>
  <si>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</si>
  <si>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</si>
  <si>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</si>
  <si>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</si>
  <si>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</si>
  <si>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</si>
  <si>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</si>
  <si>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</si>
  <si>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</si>
  <si>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</si>
  <si>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</si>
  <si>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</si>
  <si>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</si>
  <si>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</si>
  <si>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</si>
  <si>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</si>
  <si>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</si>
  <si>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</si>
  <si>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</si>
  <si>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</si>
  <si>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</si>
  <si>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</si>
  <si>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</si>
  <si>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</si>
  <si>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</si>
  <si>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</si>
  <si>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</si>
  <si>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</si>
  <si>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</si>
  <si>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</si>
  <si>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</si>
  <si>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</si>
  <si>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</si>
  <si>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</si>
  <si>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</si>
  <si>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</si>
  <si>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</si>
  <si>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</si>
  <si>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</si>
  <si>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</si>
  <si>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</si>
  <si>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</si>
  <si>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</si>
  <si>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</si>
  <si>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</si>
  <si>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</si>
  <si>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</si>
  <si>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</si>
  <si>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</si>
  <si>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</si>
  <si>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</si>
  <si>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</si>
  <si>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</si>
  <si>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</si>
  <si>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</si>
  <si>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</si>
  <si>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</si>
  <si>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</si>
  <si>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</si>
  <si>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</si>
  <si>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</si>
  <si>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</si>
  <si>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</si>
  <si>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</si>
  <si>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</si>
  <si>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</si>
  <si>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</si>
  <si>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</si>
  <si>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</si>
  <si>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</si>
  <si>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</si>
  <si>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</si>
  <si>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</si>
  <si>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</si>
  <si>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</si>
  <si>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</si>
  <si>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</si>
  <si>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</si>
  <si>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</si>
  <si>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</si>
  <si>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</si>
  <si>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</si>
  <si>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</si>
  <si>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</si>
  <si>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</si>
  <si>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</si>
  <si>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</si>
  <si>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</si>
  <si>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</si>
  <si>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</si>
  <si>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</si>
  <si>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</si>
  <si>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</si>
  <si>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</si>
  <si>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</si>
  <si>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</si>
  <si>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</si>
  <si>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</si>
  <si>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</si>
  <si>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</si>
  <si>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</si>
  <si>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</si>
  <si>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</si>
  <si>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</si>
  <si>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</si>
  <si>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</si>
  <si>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</si>
  <si>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</si>
  <si>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</si>
  <si>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</si>
  <si>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</si>
  <si>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</si>
  <si>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</si>
  <si>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</si>
  <si>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</si>
  <si>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</si>
  <si>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</si>
  <si>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</si>
  <si>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</si>
  <si>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</si>
  <si>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</si>
  <si>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</si>
  <si>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</si>
  <si>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</si>
  <si>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</si>
  <si>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</si>
  <si>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</si>
  <si>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</si>
  <si>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</si>
  <si>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</si>
  <si>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</si>
  <si>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</si>
  <si>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</si>
  <si>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</si>
  <si>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</si>
  <si>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</si>
  <si>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</si>
  <si>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</si>
  <si>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</si>
  <si>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</si>
  <si>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</si>
  <si>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</si>
  <si>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</si>
  <si>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</si>
  <si>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</si>
  <si>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</si>
  <si>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</si>
  <si>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</si>
  <si>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</si>
  <si>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</si>
  <si>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</si>
  <si>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</si>
  <si>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</si>
  <si>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</si>
  <si>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</si>
  <si>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</si>
  <si>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</si>
  <si>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</si>
  <si>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</si>
  <si>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</si>
  <si>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</si>
  <si>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</si>
  <si>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</si>
  <si>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</si>
  <si>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</si>
  <si>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</si>
  <si>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</si>
  <si>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</si>
  <si>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</si>
  <si>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</si>
  <si>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</si>
  <si>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</si>
  <si>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</si>
  <si>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</si>
  <si>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</si>
  <si>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</si>
  <si>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</si>
  <si>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</si>
  <si>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</si>
  <si>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</si>
  <si>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</si>
  <si>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</si>
  <si>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</si>
  <si>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</si>
  <si>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</si>
  <si>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</si>
  <si>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</si>
  <si>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</si>
  <si>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</si>
  <si>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</si>
  <si>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</si>
  <si>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</si>
  <si>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</si>
  <si>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</si>
  <si>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</si>
  <si>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</si>
  <si>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</si>
  <si>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</si>
  <si>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</si>
  <si>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</si>
  <si>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</si>
  <si>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</si>
  <si>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</si>
  <si>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</si>
  <si>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</si>
  <si>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</si>
  <si>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</si>
  <si>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</si>
  <si>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</si>
  <si>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</si>
  <si>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</si>
  <si>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</si>
  <si>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</si>
  <si>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</si>
  <si>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</si>
  <si>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</si>
  <si>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</si>
  <si>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</si>
  <si>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</si>
  <si>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</si>
  <si>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</si>
  <si>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</si>
  <si>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</si>
  <si>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</si>
  <si>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</si>
  <si>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</si>
  <si>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</si>
  <si>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</si>
  <si>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</si>
  <si>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</si>
  <si>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</si>
  <si>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</si>
  <si>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</si>
  <si>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</si>
  <si>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</si>
  <si>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</si>
  <si>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</si>
  <si>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</si>
  <si>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</si>
  <si>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</si>
  <si>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</si>
  <si>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</si>
  <si>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</si>
  <si>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</si>
  <si>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</si>
  <si>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</si>
  <si>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</si>
  <si>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</si>
  <si>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</si>
  <si>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</si>
  <si>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</si>
  <si>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</si>
  <si>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</si>
  <si>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</si>
  <si>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</si>
  <si>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</si>
  <si>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</si>
  <si>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</si>
  <si>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</si>
  <si>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</si>
  <si>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</si>
  <si>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</si>
  <si>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</si>
  <si>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</si>
  <si>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</si>
  <si>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</si>
  <si>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</si>
  <si>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</si>
  <si>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</si>
  <si>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</si>
  <si>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</si>
  <si>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</si>
  <si>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</si>
  <si>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</si>
  <si>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</si>
  <si>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</si>
  <si>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</si>
  <si>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</si>
  <si>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</si>
  <si>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</si>
  <si>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</si>
  <si>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</si>
  <si>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</si>
  <si>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</si>
  <si>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</si>
  <si>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</si>
  <si>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</si>
  <si>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</si>
  <si>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</si>
  <si>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</si>
  <si>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</si>
  <si>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</si>
  <si>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</si>
  <si>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</si>
  <si>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</si>
  <si>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</si>
  <si>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</si>
  <si>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</si>
  <si>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</si>
  <si>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</si>
  <si>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</si>
  <si>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</si>
  <si>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</si>
  <si>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</si>
  <si>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</si>
  <si>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</si>
  <si>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</si>
  <si>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</si>
  <si>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</si>
  <si>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</si>
  <si>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</si>
  <si>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</si>
  <si>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</si>
  <si>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</si>
  <si>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</si>
  <si>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</si>
  <si>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</si>
  <si>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</si>
  <si>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</si>
  <si>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</si>
  <si>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</si>
  <si>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</si>
  <si>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</si>
  <si>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</si>
  <si>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</si>
  <si>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</si>
  <si>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</si>
  <si>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</si>
  <si>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</si>
  <si>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</si>
  <si>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</si>
  <si>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</si>
  <si>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</si>
  <si>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</si>
  <si>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</si>
  <si>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</si>
  <si>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</si>
  <si>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</si>
  <si>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</si>
  <si>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</si>
  <si>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</si>
  <si>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</si>
  <si>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</si>
  <si>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</si>
  <si>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</si>
  <si>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</si>
  <si>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</si>
  <si>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</si>
  <si>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</si>
  <si>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</si>
  <si>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</si>
  <si>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</si>
  <si>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</si>
  <si>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</si>
  <si>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</si>
  <si>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</si>
  <si>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</si>
  <si>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</si>
  <si>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</si>
  <si>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</si>
  <si>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</si>
  <si>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</si>
  <si>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</si>
  <si>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</si>
  <si>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</si>
  <si>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</si>
  <si>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</si>
  <si>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</si>
  <si>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</si>
  <si>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</si>
  <si>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</si>
  <si>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</si>
  <si>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</si>
  <si>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</si>
  <si>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</si>
  <si>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</si>
  <si>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</si>
  <si>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</si>
  <si>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</si>
  <si>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</si>
  <si>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</si>
  <si>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</si>
  <si>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</si>
  <si>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</si>
  <si>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</si>
  <si>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</si>
  <si>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</si>
  <si>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</si>
  <si>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</si>
  <si>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</si>
  <si>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</si>
  <si>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</si>
  <si>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</si>
  <si>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</si>
  <si>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</si>
  <si>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</si>
  <si>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</si>
  <si>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</si>
  <si>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</si>
  <si>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</si>
  <si>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</si>
  <si>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</si>
  <si>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</si>
  <si>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</si>
  <si>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</si>
  <si>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</si>
  <si>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</si>
  <si>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</si>
  <si>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</si>
  <si>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</si>
  <si>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</si>
  <si>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</si>
  <si>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</si>
  <si>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</si>
  <si>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</si>
  <si>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</si>
  <si>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</si>
  <si>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</si>
  <si>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</si>
  <si>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</si>
  <si>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</si>
  <si>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</si>
  <si>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</si>
  <si>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</si>
  <si>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</si>
  <si>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</si>
  <si>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</si>
  <si>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</si>
  <si>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</si>
  <si>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</si>
  <si>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</si>
  <si>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</si>
  <si>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</si>
  <si>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</si>
  <si>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</si>
  <si>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</si>
  <si>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</si>
  <si>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</si>
  <si>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</si>
  <si>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</si>
  <si>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</si>
  <si>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</si>
  <si>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</si>
  <si>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</si>
  <si>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</si>
  <si>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</si>
  <si>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</si>
  <si>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</si>
  <si>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</si>
  <si>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</si>
  <si>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</si>
  <si>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</si>
  <si>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</si>
  <si>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</si>
  <si>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</si>
  <si>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</si>
  <si>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</si>
  <si>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</si>
  <si>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</si>
  <si>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</si>
  <si>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</si>
  <si>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</si>
  <si>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</si>
  <si>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</si>
  <si>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</si>
  <si>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</si>
  <si>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</si>
  <si>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</si>
  <si>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</si>
  <si>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</si>
  <si>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</si>
  <si>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</si>
  <si>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</si>
  <si>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</si>
  <si>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</si>
  <si>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</si>
  <si>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</si>
  <si>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</si>
  <si>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</si>
  <si>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</si>
  <si>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</si>
  <si>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</si>
  <si>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</si>
  <si>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</si>
  <si>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</si>
  <si>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</si>
  <si>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</si>
  <si>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</si>
  <si>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</si>
  <si>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</si>
  <si>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</si>
  <si>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</si>
  <si>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</si>
  <si>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</si>
  <si>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</si>
  <si>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</si>
  <si>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</si>
  <si>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</si>
  <si>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</si>
  <si>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</si>
  <si>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</si>
  <si>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</si>
  <si>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</si>
  <si>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</si>
  <si>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</si>
  <si>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</si>
  <si>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</si>
  <si>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</si>
  <si>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</si>
  <si>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</si>
  <si>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</si>
  <si>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</si>
  <si>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</si>
  <si>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</si>
  <si>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</si>
  <si>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</si>
  <si>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</si>
  <si>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</si>
  <si>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</si>
  <si>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</si>
  <si>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</si>
  <si>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</si>
  <si>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</si>
  <si>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</si>
  <si>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</si>
  <si>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</si>
  <si>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</si>
  <si>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</si>
  <si>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</si>
  <si>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</si>
  <si>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</si>
  <si>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</si>
  <si>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</si>
  <si>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</si>
  <si>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</si>
  <si>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</si>
  <si>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</si>
  <si>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</si>
  <si>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</si>
  <si>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</si>
  <si>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</si>
  <si>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</si>
  <si>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</si>
  <si>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</si>
  <si>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</si>
  <si>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</si>
  <si>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</si>
  <si>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</si>
  <si>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</si>
  <si>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</si>
  <si>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</si>
  <si>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</si>
  <si>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</si>
  <si>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</si>
  <si>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</si>
  <si>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</si>
  <si>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</si>
  <si>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</si>
  <si>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</si>
  <si>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</si>
  <si>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</si>
  <si>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</si>
  <si>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</si>
  <si>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</si>
  <si>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</si>
  <si>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</si>
  <si>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</si>
  <si>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</si>
  <si>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</si>
  <si>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</si>
  <si>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</si>
  <si>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</si>
  <si>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</si>
  <si>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</si>
  <si>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</si>
  <si>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</si>
  <si>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</si>
  <si>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</si>
  <si>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</si>
  <si>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</si>
  <si>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</si>
  <si>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</si>
  <si>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</si>
  <si>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</si>
  <si>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</si>
  <si>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</si>
  <si>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</si>
  <si>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</si>
  <si>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</si>
  <si>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</si>
  <si>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</si>
  <si>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</si>
  <si>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</si>
  <si>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</si>
  <si>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</si>
  <si>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</si>
  <si>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</si>
  <si>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</si>
  <si>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</si>
  <si>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</si>
  <si>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</si>
  <si>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</si>
  <si>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</si>
  <si>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</si>
  <si>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</si>
  <si>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</si>
  <si>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</si>
  <si>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</si>
  <si>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</si>
  <si>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</si>
  <si>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</si>
  <si>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</si>
  <si>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</si>
  <si>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</si>
  <si>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</si>
  <si>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</si>
  <si>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</si>
  <si>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</si>
  <si>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</si>
  <si>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</si>
  <si>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</si>
  <si>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</si>
  <si>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</si>
  <si>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</si>
  <si>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</si>
  <si>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</si>
  <si>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</si>
  <si>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</si>
  <si>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</si>
  <si>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</si>
  <si>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</si>
  <si>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</si>
  <si>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</si>
  <si>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</si>
  <si>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</si>
  <si>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</si>
  <si>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</si>
  <si>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</si>
  <si>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</si>
  <si>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</si>
  <si>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</si>
  <si>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</si>
  <si>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</si>
  <si>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</si>
  <si>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</si>
  <si>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</si>
  <si>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</si>
  <si>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</si>
  <si>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</si>
  <si>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</si>
  <si>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</si>
  <si>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</si>
  <si>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</si>
  <si>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</si>
  <si>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</si>
  <si>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</si>
  <si>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</si>
  <si>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</si>
  <si>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</si>
  <si>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</si>
  <si>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</si>
  <si>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</si>
  <si>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</si>
  <si>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</si>
  <si>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</si>
  <si>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</si>
  <si>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</si>
  <si>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</si>
  <si>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</si>
  <si>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</si>
  <si>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</si>
  <si>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</si>
  <si>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</si>
  <si>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</si>
  <si>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</si>
  <si>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</si>
  <si>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</si>
  <si>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</si>
  <si>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</si>
  <si>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</si>
  <si>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</si>
  <si>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</si>
  <si>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</si>
  <si>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</si>
  <si>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</si>
  <si>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</si>
  <si>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</si>
  <si>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</si>
  <si>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</si>
  <si>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</si>
  <si>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</si>
  <si>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</si>
  <si>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</si>
  <si>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</si>
  <si>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</si>
  <si>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</si>
  <si>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</si>
  <si>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</si>
  <si>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</si>
  <si>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</si>
  <si>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</si>
  <si>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</si>
  <si>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</si>
  <si>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</si>
  <si>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</si>
  <si>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</si>
  <si>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</si>
  <si>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</si>
  <si>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</si>
  <si>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</si>
  <si>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</si>
  <si>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</si>
  <si>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</si>
  <si>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</si>
  <si>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</si>
  <si>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</si>
  <si>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</si>
  <si>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</si>
  <si>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</si>
  <si>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</si>
  <si>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</si>
  <si>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</si>
  <si>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</si>
  <si>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</si>
  <si>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</si>
  <si>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</si>
  <si>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</si>
  <si>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</si>
  <si>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</si>
  <si>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</si>
  <si>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</si>
  <si>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</si>
  <si>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</si>
  <si>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</si>
  <si>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</si>
  <si>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</si>
  <si>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</si>
  <si>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</si>
  <si>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</si>
  <si>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</si>
  <si>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</si>
  <si>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</si>
  <si>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</si>
  <si>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</si>
  <si>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</si>
  <si>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</si>
  <si>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</si>
  <si>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</si>
  <si>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</si>
  <si>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</si>
  <si>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</si>
  <si>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</si>
  <si>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</si>
  <si>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</si>
  <si>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</si>
  <si>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</si>
  <si>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</si>
  <si>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</si>
  <si>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</si>
  <si>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</si>
  <si>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</si>
  <si>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</si>
  <si>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</si>
  <si>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</si>
  <si>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</si>
  <si>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</si>
  <si>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</si>
  <si>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</si>
  <si>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</si>
  <si>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</si>
  <si>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</si>
  <si>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</si>
  <si>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</si>
  <si>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</si>
  <si>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</si>
  <si>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</si>
  <si>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</si>
  <si>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</si>
  <si>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</si>
  <si>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</si>
  <si>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</si>
  <si>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</si>
  <si>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</si>
  <si>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</si>
  <si>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</si>
  <si>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</si>
  <si>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</si>
  <si>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</si>
  <si>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</si>
  <si>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</si>
  <si>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</si>
  <si>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</si>
  <si>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</si>
  <si>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</si>
  <si>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</si>
  <si>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</si>
  <si>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</si>
  <si>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</si>
  <si>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</si>
  <si>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</si>
  <si>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</si>
  <si>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</si>
  <si>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</si>
  <si>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</si>
  <si>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</si>
  <si>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</si>
  <si>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</si>
  <si>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</si>
  <si>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</si>
  <si>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</si>
  <si>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</si>
  <si>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</si>
  <si>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</si>
  <si>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</si>
  <si>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</si>
  <si>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</si>
  <si>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</si>
  <si>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</si>
  <si>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</si>
  <si>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</si>
  <si>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</si>
  <si>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</si>
  <si>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</si>
  <si>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</si>
  <si>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</si>
  <si>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</si>
  <si>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</si>
  <si>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</si>
  <si>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</si>
  <si>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</si>
  <si>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</si>
  <si>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</si>
  <si>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</si>
  <si>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</si>
  <si>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</si>
  <si>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</si>
  <si>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</si>
  <si>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</si>
  <si>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</si>
  <si>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</si>
  <si>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</si>
  <si>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</si>
  <si>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</si>
  <si>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</si>
  <si>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</si>
  <si>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</si>
  <si>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</si>
  <si>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</si>
  <si>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</si>
  <si>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</si>
  <si>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</si>
  <si>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</si>
  <si>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</si>
  <si>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</si>
  <si>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</si>
  <si>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</si>
  <si>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</si>
  <si>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</si>
  <si>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</si>
  <si>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</si>
  <si>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</si>
  <si>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</si>
  <si>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</si>
  <si>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</si>
  <si>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</si>
  <si>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</si>
  <si>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</si>
  <si>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</si>
  <si>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</si>
  <si>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</si>
  <si>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</si>
  <si>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</si>
  <si>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</si>
  <si>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</si>
  <si>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</si>
  <si>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</si>
  <si>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</si>
  <si>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</si>
  <si>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</si>
  <si>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</si>
  <si>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</si>
  <si>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</si>
  <si>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</si>
  <si>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</si>
  <si>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</si>
  <si>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</si>
  <si>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</si>
  <si>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</si>
  <si>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</si>
  <si>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</si>
  <si>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</si>
  <si>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</si>
  <si>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</si>
  <si>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</si>
  <si>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</si>
  <si>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</si>
  <si>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</si>
  <si>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</si>
  <si>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</si>
  <si>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</si>
  <si>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</si>
  <si>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</si>
  <si>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</si>
  <si>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</si>
  <si>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</si>
  <si>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</si>
  <si>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</si>
  <si>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</si>
  <si>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</si>
  <si>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</si>
  <si>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</si>
  <si>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</si>
  <si>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</si>
  <si>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</si>
  <si>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</si>
  <si>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</si>
  <si>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</si>
  <si>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</si>
  <si>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</si>
  <si>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</si>
  <si>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</si>
  <si>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</si>
  <si>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</si>
  <si>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</si>
  <si>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</si>
  <si>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</si>
  <si>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</si>
  <si>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</si>
  <si>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</si>
  <si>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</si>
  <si>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</si>
  <si>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</si>
  <si>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</si>
  <si>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</si>
  <si>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</si>
  <si>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</si>
  <si>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</si>
  <si>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</si>
  <si>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</si>
  <si>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</si>
  <si>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</si>
  <si>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</si>
  <si>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</si>
  <si>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</si>
  <si>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</si>
  <si>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</si>
  <si>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</si>
  <si>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</si>
  <si>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</si>
  <si>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</si>
  <si>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</si>
  <si>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</si>
  <si>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</si>
  <si>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</si>
  <si>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</si>
  <si>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</si>
  <si>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</si>
  <si>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</si>
  <si>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</si>
  <si>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</si>
  <si>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</si>
  <si>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</si>
  <si>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</si>
  <si>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</si>
  <si>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</si>
  <si>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</si>
  <si>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</si>
  <si>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</si>
  <si>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</si>
  <si>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</si>
  <si>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</si>
  <si>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</si>
  <si>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</si>
  <si>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</si>
  <si>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</si>
  <si>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</si>
  <si>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</si>
  <si>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</si>
  <si>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</si>
  <si>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</si>
  <si>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</si>
  <si>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</si>
  <si>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</si>
  <si>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</si>
  <si>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</si>
  <si>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</si>
  <si>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</si>
  <si>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</si>
  <si>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</si>
  <si>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</si>
  <si>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</si>
  <si>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</si>
  <si>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</si>
  <si>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</si>
  <si>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</si>
  <si>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</si>
  <si>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</si>
  <si>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</si>
  <si>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</si>
  <si>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</si>
  <si>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</si>
  <si>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</si>
  <si>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</si>
  <si>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</si>
  <si>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</si>
  <si>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</si>
  <si>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</si>
  <si>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</si>
  <si>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</si>
  <si>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</si>
  <si>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</si>
  <si>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</si>
  <si>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</si>
  <si>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</si>
  <si>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</si>
  <si>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</si>
  <si>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</si>
  <si>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</si>
  <si>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</si>
  <si>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</si>
  <si>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</si>
  <si>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</si>
  <si>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</si>
  <si>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</si>
  <si>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</si>
  <si>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</si>
  <si>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</si>
  <si>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</si>
  <si>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</si>
  <si>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</si>
  <si>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</si>
  <si>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</si>
  <si>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</si>
  <si>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</si>
  <si>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</si>
  <si>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</si>
  <si>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</si>
  <si>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</si>
  <si>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</si>
  <si>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</si>
  <si>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</si>
  <si>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</si>
  <si>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</si>
  <si>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</si>
  <si>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</si>
  <si>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</si>
  <si>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</si>
  <si>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</si>
  <si>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</si>
  <si>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</si>
  <si>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</si>
  <si>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</si>
  <si>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</si>
  <si>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</si>
  <si>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</si>
  <si>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</si>
  <si>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</si>
  <si>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</si>
  <si>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</si>
  <si>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</si>
  <si>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</si>
  <si>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</si>
  <si>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</si>
  <si>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</si>
  <si>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</si>
  <si>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</si>
  <si>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</si>
  <si>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</si>
  <si>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</si>
  <si>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</si>
  <si>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</si>
  <si>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</si>
  <si>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</si>
  <si>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</si>
  <si>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</si>
  <si>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</si>
  <si>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</si>
  <si>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</si>
  <si>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</si>
  <si>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</si>
  <si>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</si>
  <si>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</si>
  <si>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</si>
  <si>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</si>
  <si>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</si>
  <si>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</si>
  <si>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</si>
  <si>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</si>
  <si>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</si>
  <si>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</si>
  <si>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</si>
  <si>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</si>
  <si>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</si>
  <si>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</si>
  <si>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</si>
  <si>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</si>
  <si>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</si>
  <si>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</si>
  <si>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</si>
  <si>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</si>
  <si>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</si>
  <si>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</si>
  <si>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</si>
  <si>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</si>
  <si>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</si>
  <si>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</si>
  <si>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</si>
  <si>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</si>
  <si>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</si>
  <si>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</si>
  <si>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</si>
  <si>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</si>
  <si>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</si>
  <si>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</si>
  <si>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</si>
  <si>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</si>
  <si>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</si>
  <si>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</si>
  <si>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</si>
  <si>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</si>
  <si>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</si>
  <si>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</si>
  <si>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</si>
  <si>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</si>
  <si>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</si>
  <si>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</si>
  <si>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</si>
  <si>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</si>
  <si>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</si>
  <si>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</si>
  <si>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</si>
  <si>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</si>
  <si>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</si>
  <si>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</si>
  <si>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</si>
  <si>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</si>
  <si>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</si>
  <si>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</si>
  <si>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</si>
  <si>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</si>
  <si>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</si>
  <si>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</si>
  <si>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</si>
  <si>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</si>
  <si>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</si>
  <si>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</si>
  <si>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</si>
  <si>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</si>
  <si>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</si>
  <si>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</si>
  <si>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</si>
  <si>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</si>
  <si>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</si>
  <si>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</si>
  <si>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</si>
  <si>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</si>
  <si>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</si>
  <si>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</si>
  <si>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</si>
  <si>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</si>
  <si>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</si>
  <si>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</si>
  <si>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</si>
  <si>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</si>
  <si>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</si>
  <si>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</si>
  <si>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</si>
  <si>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</si>
  <si>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</si>
  <si>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</si>
  <si>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</si>
  <si>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</si>
  <si>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</si>
  <si>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</si>
  <si>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</si>
  <si>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</si>
  <si>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</si>
  <si>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</si>
  <si>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</si>
  <si>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</si>
  <si>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</si>
  <si>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</si>
  <si>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</si>
  <si>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</si>
  <si>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</si>
  <si>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</si>
  <si>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</si>
  <si>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</si>
  <si>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</si>
  <si>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</si>
  <si>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</si>
  <si>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</si>
  <si>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</si>
  <si>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</si>
  <si>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</si>
  <si>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</si>
  <si>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</si>
  <si>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</si>
  <si>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</si>
  <si>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</si>
  <si>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</si>
  <si>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</si>
  <si>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</si>
  <si>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</si>
  <si>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</si>
  <si>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</si>
  <si>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</si>
  <si>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</si>
  <si>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</si>
  <si>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</si>
  <si>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</si>
  <si>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</si>
  <si>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</si>
  <si>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</si>
  <si>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</si>
  <si>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</si>
  <si>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</si>
  <si>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</si>
  <si>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</si>
  <si>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</si>
  <si>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</si>
  <si>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</si>
  <si>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</si>
  <si>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</si>
  <si>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</si>
  <si>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</si>
  <si>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</si>
  <si>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</si>
  <si>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</si>
  <si>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</si>
  <si>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</si>
  <si>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</si>
  <si>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</si>
  <si>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</si>
  <si>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</si>
  <si>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</si>
  <si>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</si>
  <si>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</si>
  <si>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</si>
  <si>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</si>
  <si>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</si>
  <si>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</si>
  <si>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</si>
  <si>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</si>
  <si>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</si>
  <si>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</si>
  <si>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</si>
  <si>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</si>
  <si>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</si>
  <si>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</si>
  <si>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</si>
  <si>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</si>
  <si>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</si>
  <si>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</si>
  <si>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</si>
  <si>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</si>
  <si>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</si>
  <si>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</si>
  <si>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</si>
  <si>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</si>
  <si>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</si>
  <si>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</si>
  <si>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</si>
  <si>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</si>
  <si>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</si>
  <si>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</si>
  <si>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</si>
  <si>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</si>
  <si>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</si>
  <si>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</si>
  <si>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</si>
  <si>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</si>
  <si>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</si>
  <si>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</si>
  <si>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</si>
  <si>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</si>
  <si>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</si>
  <si>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</si>
  <si>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</si>
  <si>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</si>
  <si>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</si>
  <si>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</si>
  <si>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</si>
  <si>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</si>
  <si>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</si>
  <si>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</si>
  <si>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</si>
  <si>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</si>
  <si>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</si>
  <si>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</si>
  <si>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</si>
  <si>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</si>
  <si>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</si>
  <si>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</si>
  <si>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</si>
  <si>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</si>
  <si>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</si>
  <si>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</si>
  <si>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</si>
  <si>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</si>
  <si>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</si>
  <si>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</si>
  <si>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</si>
  <si>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</si>
  <si>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</si>
  <si>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</si>
  <si>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</si>
  <si>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</si>
  <si>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</si>
  <si>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</si>
  <si>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</si>
  <si>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</si>
  <si>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</si>
  <si>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</si>
  <si>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</si>
  <si>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</si>
  <si>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</si>
  <si>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</si>
  <si>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</si>
  <si>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</si>
  <si>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</si>
  <si>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</si>
  <si>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</si>
  <si>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</si>
  <si>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</si>
  <si>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</si>
  <si>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</si>
  <si>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</si>
  <si>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</si>
  <si>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</si>
  <si>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</si>
  <si>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</si>
  <si>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</si>
  <si>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</si>
  <si>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</si>
  <si>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</si>
  <si>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</si>
  <si>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</si>
  <si>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</si>
  <si>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</si>
  <si>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</si>
  <si>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</si>
  <si>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</si>
  <si>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</si>
  <si>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</si>
  <si>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</si>
  <si>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</si>
  <si>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</si>
  <si>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</si>
  <si>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</si>
  <si>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</si>
  <si>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</si>
  <si>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</si>
  <si>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</si>
  <si>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</si>
  <si>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</si>
  <si>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</si>
  <si>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</si>
  <si>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</si>
  <si>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</si>
  <si>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</si>
  <si>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</si>
  <si>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</si>
  <si>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</si>
  <si>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</si>
  <si>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</si>
  <si>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</si>
  <si>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</si>
  <si>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</si>
  <si>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</si>
  <si>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</si>
  <si>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</si>
  <si>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</si>
  <si>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</si>
  <si>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</si>
  <si>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</si>
  <si>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</si>
  <si>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</si>
  <si>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</si>
  <si>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</si>
  <si>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</si>
  <si>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</si>
  <si>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</si>
  <si>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</si>
  <si>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</si>
  <si>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</si>
  <si>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</si>
  <si>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</si>
  <si>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</si>
  <si>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</si>
  <si>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</si>
  <si>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</si>
  <si>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</si>
  <si>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</si>
  <si>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</si>
  <si>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</si>
  <si>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</si>
  <si>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</si>
  <si>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</si>
  <si>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</si>
  <si>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</si>
  <si>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</si>
  <si>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</si>
  <si>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</si>
  <si>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</si>
  <si>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</si>
  <si>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</si>
  <si>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</si>
  <si>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</si>
  <si>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</si>
  <si>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</si>
  <si>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</si>
  <si>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</si>
  <si>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</si>
  <si>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</si>
  <si>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</si>
  <si>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</si>
  <si>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</si>
  <si>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</si>
  <si>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</si>
  <si>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</si>
  <si>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</si>
  <si>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</si>
  <si>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</si>
  <si>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</si>
  <si>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</si>
  <si>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</si>
  <si>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</si>
  <si>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</si>
  <si>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</si>
  <si>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</si>
  <si>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</si>
  <si>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</si>
  <si>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</si>
  <si>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</si>
  <si>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</si>
  <si>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</si>
  <si>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</si>
  <si>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</si>
  <si>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</si>
  <si>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</si>
  <si>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</si>
  <si>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</si>
  <si>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</si>
  <si>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</si>
  <si>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</si>
  <si>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</si>
  <si>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</si>
  <si>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</si>
  <si>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</si>
  <si>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</si>
  <si>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</si>
  <si>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</si>
  <si>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</si>
  <si>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</si>
  <si>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</si>
  <si>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</si>
  <si>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</si>
  <si>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</si>
  <si>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</si>
  <si>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</si>
  <si>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</si>
  <si>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</si>
  <si>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</si>
  <si>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</si>
  <si>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</si>
  <si>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</si>
  <si>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</si>
  <si>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</si>
  <si>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</si>
  <si>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</si>
  <si>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</si>
  <si>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</si>
  <si>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</si>
  <si>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</si>
  <si>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</si>
  <si>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</si>
  <si>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</si>
  <si>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</si>
  <si>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</si>
  <si>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</si>
  <si>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</si>
  <si>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</si>
  <si>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</si>
  <si>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</si>
  <si>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</si>
  <si>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</si>
  <si>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</si>
  <si>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</si>
  <si>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</si>
  <si>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</si>
  <si>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</si>
  <si>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</si>
  <si>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</si>
  <si>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</si>
  <si>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</si>
  <si>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</si>
  <si>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</si>
  <si>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</si>
  <si>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</si>
  <si>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</si>
  <si>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</si>
  <si>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</si>
  <si>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</si>
  <si>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</si>
  <si>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</si>
  <si>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</si>
  <si>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</si>
  <si>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</si>
  <si>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</si>
  <si>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</si>
  <si>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</si>
  <si>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</si>
  <si>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</si>
  <si>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</si>
  <si>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</si>
  <si>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</si>
  <si>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</si>
  <si>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</si>
  <si>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</si>
  <si>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</si>
  <si>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</si>
  <si>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</si>
  <si>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</si>
  <si>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</si>
  <si>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</si>
  <si>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</si>
  <si>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</si>
  <si>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</si>
  <si>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</si>
  <si>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</si>
  <si>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</si>
  <si>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</si>
  <si>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</si>
  <si>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</si>
  <si>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</si>
  <si>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</si>
  <si>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</si>
  <si>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</si>
  <si>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</si>
  <si>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</si>
  <si>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</si>
  <si>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</si>
  <si>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</si>
  <si>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</si>
  <si>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</si>
  <si>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</si>
  <si>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</si>
  <si>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</si>
  <si>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</si>
  <si>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</si>
  <si>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</si>
  <si>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</si>
  <si>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</si>
  <si>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</si>
  <si>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</si>
  <si>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</si>
  <si>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</si>
  <si>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</si>
  <si>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</si>
  <si>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</si>
  <si>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</si>
  <si>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</si>
  <si>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</si>
  <si>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</si>
  <si>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</si>
  <si>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</si>
  <si>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</si>
  <si>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</si>
  <si>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</si>
  <si>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</si>
  <si>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</si>
  <si>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</si>
  <si>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</si>
  <si>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</si>
  <si>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</si>
  <si>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</si>
  <si>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</si>
  <si>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</si>
  <si>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</si>
  <si>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</si>
  <si>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</si>
  <si>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</si>
  <si>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</si>
  <si>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</si>
  <si>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</si>
  <si>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</si>
  <si>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</si>
  <si>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</si>
  <si>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</si>
  <si>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</si>
  <si>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</si>
  <si>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</si>
  <si>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</si>
  <si>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</si>
  <si>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</si>
  <si>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</si>
  <si>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</si>
  <si>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</si>
  <si>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</si>
  <si>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</si>
  <si>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</si>
  <si>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</si>
  <si>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</si>
  <si>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</si>
  <si>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</si>
  <si>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</si>
  <si>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</si>
  <si>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</si>
  <si>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</si>
  <si>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</si>
  <si>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</si>
  <si>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</si>
  <si>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</si>
  <si>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</si>
  <si>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</si>
  <si>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</si>
  <si>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</si>
  <si>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</si>
  <si>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</si>
  <si>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</si>
  <si>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</si>
  <si>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</si>
  <si>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</si>
  <si>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</si>
  <si>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</si>
  <si>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</si>
  <si>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</si>
  <si>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</si>
  <si>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</si>
  <si>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</si>
  <si>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</si>
  <si>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</si>
  <si>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</si>
  <si>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</si>
  <si>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</si>
  <si>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</si>
  <si>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</si>
  <si>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</si>
  <si>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</si>
  <si>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</si>
  <si>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</si>
  <si>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</si>
  <si>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</si>
  <si>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</si>
  <si>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</si>
  <si>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</si>
  <si>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</si>
  <si>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</si>
  <si>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</si>
  <si>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</si>
  <si>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</si>
  <si>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</si>
  <si>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</si>
  <si>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</si>
  <si>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</si>
  <si>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</si>
  <si>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</si>
  <si>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</si>
  <si>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</si>
  <si>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</si>
  <si>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</si>
  <si>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</si>
  <si>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</si>
  <si>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</si>
  <si>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</si>
  <si>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</si>
  <si>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</si>
  <si>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</si>
  <si>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</si>
  <si>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</si>
  <si>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</si>
  <si>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</si>
  <si>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</si>
  <si>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</si>
  <si>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</si>
  <si>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</si>
  <si>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</si>
  <si>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</si>
  <si>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</si>
  <si>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</si>
  <si>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</si>
  <si>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</si>
  <si>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</si>
  <si>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</si>
  <si>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</si>
  <si>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</si>
  <si>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</si>
  <si>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</si>
  <si>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</si>
  <si>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</si>
  <si>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</si>
  <si>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</si>
  <si>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</si>
  <si>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</si>
  <si>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</si>
  <si>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</si>
  <si>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</si>
  <si>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</si>
  <si>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</si>
  <si>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</si>
  <si>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</si>
  <si>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</si>
  <si>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</si>
  <si>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</si>
  <si>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</si>
  <si>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</si>
  <si>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</si>
  <si>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</si>
  <si>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</si>
  <si>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</si>
  <si>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</si>
  <si>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</si>
  <si>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</si>
  <si>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</si>
  <si>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</si>
  <si>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</si>
  <si>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</si>
  <si>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</si>
  <si>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</si>
  <si>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</si>
  <si>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</si>
  <si>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</si>
  <si>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</si>
  <si>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</si>
  <si>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</si>
  <si>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</si>
  <si>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</si>
  <si>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</si>
  <si>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</si>
  <si>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</si>
  <si>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</si>
  <si>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</si>
  <si>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</si>
  <si>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</si>
  <si>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</si>
  <si>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</si>
  <si>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</si>
  <si>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</si>
  <si>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</si>
  <si>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</si>
  <si>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</si>
  <si>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</si>
  <si>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</si>
  <si>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</si>
  <si>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</si>
  <si>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</si>
  <si>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</si>
  <si>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</si>
  <si>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</si>
  <si>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</si>
  <si>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</si>
  <si>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</si>
  <si>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</si>
  <si>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</si>
  <si>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</si>
  <si>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</si>
  <si>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</si>
  <si>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</si>
  <si>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</si>
  <si>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</si>
  <si>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</si>
  <si>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</si>
  <si>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</si>
  <si>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</si>
  <si>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</si>
  <si>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</si>
  <si>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</si>
  <si>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</si>
  <si>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</si>
  <si>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</si>
  <si>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</si>
  <si>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</si>
  <si>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</si>
  <si>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</si>
  <si>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</si>
  <si>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</si>
  <si>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</si>
  <si>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</si>
  <si>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</si>
  <si>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</si>
  <si>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</si>
  <si>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</si>
  <si>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</si>
  <si>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</si>
  <si>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</si>
  <si>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</si>
  <si>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</si>
  <si>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</si>
  <si>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</si>
  <si>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</si>
  <si>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</si>
  <si>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</si>
  <si>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</si>
  <si>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</si>
  <si>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</si>
  <si>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</si>
  <si>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</si>
  <si>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</si>
  <si>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</si>
  <si>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</si>
  <si>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</si>
  <si>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</si>
  <si>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</si>
  <si>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</si>
  <si>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</si>
  <si>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</si>
  <si>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</si>
  <si>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</si>
  <si>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</si>
  <si>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</si>
  <si>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</si>
  <si>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</si>
  <si>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</si>
  <si>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</si>
  <si>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</si>
  <si>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</si>
  <si>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</si>
  <si>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</si>
  <si>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</si>
  <si>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</si>
  <si>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</si>
  <si>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</si>
  <si>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</si>
  <si>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</si>
  <si>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</si>
  <si>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</si>
  <si>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</si>
  <si>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</si>
  <si>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</si>
  <si>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</si>
  <si>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</si>
  <si>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</si>
  <si>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</si>
  <si>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</si>
  <si>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</si>
  <si>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</si>
  <si>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</si>
  <si>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</si>
  <si>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</si>
  <si>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</si>
  <si>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</si>
  <si>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</si>
  <si>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</si>
  <si>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</si>
  <si>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</si>
  <si>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</si>
  <si>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</si>
  <si>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</si>
  <si>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</si>
  <si>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</si>
  <si>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</si>
  <si>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</si>
  <si>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</si>
  <si>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</si>
  <si>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</si>
  <si>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</si>
  <si>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</si>
  <si>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</si>
  <si>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</si>
  <si>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</si>
  <si>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</si>
  <si>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</si>
  <si>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</si>
  <si>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</si>
  <si>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</si>
  <si>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</si>
  <si>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</si>
  <si>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</si>
  <si>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</si>
  <si>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</si>
  <si>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</si>
  <si>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</si>
  <si>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</si>
  <si>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</si>
  <si>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</si>
  <si>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</si>
  <si>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</si>
  <si>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</si>
  <si>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</si>
  <si>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</si>
  <si>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</si>
  <si>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</si>
  <si>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</si>
  <si>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</si>
  <si>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</si>
  <si>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</si>
  <si>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</si>
  <si>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</si>
  <si>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</si>
  <si>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</si>
  <si>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</si>
  <si>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</si>
  <si>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</si>
  <si>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</si>
  <si>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</si>
  <si>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</si>
  <si>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</si>
  <si>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</si>
  <si>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</si>
  <si>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</si>
  <si>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</si>
  <si>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</si>
  <si>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</si>
  <si>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</si>
  <si>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</si>
  <si>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</si>
  <si>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</si>
  <si>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</si>
  <si>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</si>
  <si>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</si>
  <si>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</si>
  <si>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</si>
  <si>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</si>
  <si>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</si>
  <si>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</si>
  <si>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</si>
  <si>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</si>
  <si>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</si>
  <si>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</si>
  <si>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</si>
  <si>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</si>
  <si>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</si>
  <si>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</si>
  <si>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</si>
  <si>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</si>
  <si>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</si>
  <si>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</si>
  <si>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</si>
  <si>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</si>
  <si>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</si>
  <si>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</si>
  <si>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</si>
  <si>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</si>
  <si>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</si>
  <si>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</si>
  <si>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</si>
  <si>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</si>
  <si>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</si>
  <si>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</si>
  <si>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</si>
  <si>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</si>
  <si>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</si>
  <si>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</si>
  <si>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</si>
  <si>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</si>
  <si>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</si>
  <si>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</si>
  <si>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</si>
  <si>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</si>
  <si>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</si>
  <si>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</si>
  <si>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</si>
  <si>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</si>
  <si>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</si>
  <si>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</si>
  <si>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</si>
  <si>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</si>
  <si>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</si>
  <si>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</si>
  <si>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</si>
  <si>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</si>
  <si>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</si>
  <si>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</si>
  <si>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</si>
  <si>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</si>
  <si>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</si>
  <si>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</si>
  <si>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</si>
  <si>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</si>
  <si>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</si>
  <si>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</si>
  <si>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</si>
  <si>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</si>
  <si>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</si>
  <si>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</si>
  <si>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</si>
  <si>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</si>
  <si>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</si>
  <si>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</si>
  <si>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</si>
  <si>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</si>
  <si>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</si>
  <si>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</si>
  <si>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</si>
  <si>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</si>
  <si>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</si>
  <si>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</si>
  <si>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</si>
  <si>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</si>
  <si>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</si>
  <si>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</si>
  <si>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</si>
  <si>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</si>
  <si>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</si>
  <si>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</si>
  <si>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</si>
  <si>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</si>
  <si>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</si>
  <si>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</si>
  <si>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</si>
  <si>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</si>
  <si>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</si>
  <si>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</si>
  <si>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</si>
  <si>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</si>
  <si>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</si>
  <si>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</si>
  <si>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</si>
  <si>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</si>
  <si>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</si>
  <si>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</si>
  <si>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</si>
  <si>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</si>
  <si>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</si>
  <si>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</si>
  <si>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</si>
  <si>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</si>
  <si>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</si>
  <si>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</si>
  <si>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</si>
  <si>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</si>
  <si>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</si>
  <si>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</si>
  <si>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</si>
  <si>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</si>
  <si>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</si>
  <si>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</si>
  <si>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</si>
  <si>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</si>
  <si>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</si>
  <si>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</si>
  <si>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</si>
  <si>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</si>
  <si>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</si>
  <si>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</si>
  <si>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</si>
  <si>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</si>
  <si>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</si>
  <si>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</si>
  <si>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</si>
  <si>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</si>
  <si>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</si>
  <si>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</si>
  <si>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</si>
  <si>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</si>
  <si>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</si>
  <si>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</si>
  <si>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</si>
  <si>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</si>
  <si>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</si>
  <si>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</si>
  <si>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</si>
  <si>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</si>
  <si>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</si>
  <si>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</si>
  <si>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</si>
  <si>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</si>
  <si>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</si>
  <si>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</si>
  <si>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</si>
  <si>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</si>
  <si>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</si>
  <si>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</si>
  <si>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</si>
  <si>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</si>
  <si>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</si>
  <si>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</si>
  <si>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</si>
  <si>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</si>
  <si>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</si>
  <si>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</si>
  <si>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</si>
  <si>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</si>
  <si>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</si>
  <si>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</si>
  <si>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</si>
  <si>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</si>
  <si>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</si>
  <si>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</si>
  <si>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</si>
  <si>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</si>
  <si>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</si>
  <si>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</si>
  <si>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</si>
  <si>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</si>
  <si>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</si>
  <si>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</si>
  <si>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</si>
  <si>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</si>
  <si>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</si>
  <si>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</si>
  <si>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</si>
  <si>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</si>
  <si>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</si>
  <si>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</si>
  <si>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</si>
  <si>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</si>
  <si>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</si>
  <si>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</si>
  <si>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</si>
  <si>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</si>
  <si>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</si>
  <si>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</si>
  <si>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</si>
  <si>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</si>
  <si>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</si>
  <si>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</si>
  <si>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</si>
  <si>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</si>
  <si>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</si>
  <si>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</si>
  <si>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</si>
  <si>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</si>
  <si>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</si>
  <si>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</si>
  <si>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</si>
  <si>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</si>
  <si>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</si>
  <si>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</si>
  <si>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</si>
  <si>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</si>
  <si>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</si>
  <si>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</si>
  <si>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</si>
  <si>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</si>
  <si>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</si>
  <si>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</si>
  <si>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</si>
  <si>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</si>
  <si>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</si>
  <si>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</si>
  <si>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</si>
  <si>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</si>
  <si>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</si>
  <si>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</si>
  <si>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</si>
  <si>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</si>
  <si>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</si>
  <si>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</si>
  <si>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</si>
  <si>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</si>
  <si>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</si>
  <si>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</si>
  <si>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</si>
  <si>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</si>
  <si>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</si>
  <si>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</si>
  <si>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</si>
  <si>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</si>
  <si>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</si>
  <si>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</si>
  <si>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</si>
  <si>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</si>
  <si>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</si>
  <si>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</si>
  <si>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</si>
  <si>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</si>
  <si>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</si>
  <si>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</si>
  <si>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</si>
  <si>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</si>
  <si>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</si>
  <si>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</si>
  <si>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</si>
  <si>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</si>
  <si>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</si>
  <si>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</si>
  <si>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</si>
  <si>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</si>
  <si>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</si>
  <si>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</si>
  <si>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</si>
  <si>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</si>
  <si>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</si>
  <si>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</si>
  <si>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</si>
  <si>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</si>
  <si>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</si>
  <si>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</si>
  <si>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</si>
  <si>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</si>
  <si>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</si>
  <si>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</si>
  <si>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</si>
  <si>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</si>
  <si>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</si>
  <si>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</si>
  <si>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</si>
  <si>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</si>
  <si>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</si>
  <si>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</si>
  <si>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</si>
  <si>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</si>
  <si>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</si>
  <si>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</si>
  <si>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</si>
  <si>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</si>
  <si>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</si>
  <si>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</si>
  <si>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</si>
  <si>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</si>
  <si>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</si>
  <si>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</si>
  <si>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</si>
  <si>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</si>
  <si>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</si>
  <si>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</si>
  <si>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</si>
  <si>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</si>
  <si>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</si>
  <si>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</si>
  <si>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</si>
  <si>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</si>
  <si>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</si>
  <si>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</si>
  <si>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</si>
  <si>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</si>
  <si>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</si>
  <si>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</si>
  <si>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</si>
  <si>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</si>
  <si>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</si>
  <si>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</si>
  <si>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</si>
  <si>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</si>
  <si>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</si>
  <si>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</si>
  <si>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</si>
  <si>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</si>
  <si>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</si>
  <si>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</si>
  <si>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</si>
  <si>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</si>
  <si>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</si>
  <si>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</si>
  <si>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</si>
  <si>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</si>
  <si>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</si>
  <si>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</si>
  <si>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</si>
  <si>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</si>
  <si>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</si>
  <si>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</si>
  <si>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</si>
  <si>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</si>
  <si>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</si>
  <si>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</si>
  <si>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</si>
  <si>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</si>
  <si>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</si>
  <si>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</si>
  <si>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</si>
  <si>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</si>
  <si>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</si>
  <si>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</si>
  <si>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</si>
  <si>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</si>
  <si>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</si>
  <si>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</si>
  <si>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</si>
  <si>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</si>
  <si>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</si>
  <si>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</si>
  <si>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</si>
  <si>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</si>
  <si>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</si>
  <si>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</si>
  <si>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</si>
  <si>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</si>
  <si>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</si>
  <si>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</si>
  <si>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</si>
  <si>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</si>
  <si>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</si>
  <si>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</si>
  <si>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</si>
  <si>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</si>
  <si>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</si>
  <si>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</si>
  <si>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</si>
  <si>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</si>
  <si>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</si>
  <si>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</si>
  <si>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</si>
  <si>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</si>
  <si>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</si>
  <si>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</si>
  <si>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</si>
  <si>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</si>
  <si>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</si>
  <si>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</si>
  <si>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</si>
  <si>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</si>
  <si>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</si>
  <si>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</si>
  <si>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</si>
  <si>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</si>
  <si>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</si>
  <si>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</si>
  <si>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</si>
  <si>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</si>
  <si>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</si>
  <si>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</si>
  <si>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</si>
  <si>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</si>
  <si>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</si>
  <si>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</si>
  <si>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</si>
  <si>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</si>
  <si>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</si>
  <si>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</si>
  <si>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</si>
  <si>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</si>
  <si>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</si>
  <si>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</si>
  <si>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</si>
  <si>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</si>
  <si>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</si>
  <si>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</si>
  <si>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</si>
  <si>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</si>
  <si>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</si>
  <si>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</si>
  <si>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</si>
  <si>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</si>
  <si>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</si>
  <si>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</si>
  <si>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</si>
  <si>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</si>
  <si>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</si>
  <si>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</si>
  <si>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</si>
  <si>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</si>
  <si>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</si>
  <si>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</si>
  <si>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</si>
  <si>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</si>
  <si>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</si>
  <si>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</si>
  <si>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</si>
  <si>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</si>
  <si>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</si>
  <si>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</si>
  <si>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</si>
  <si>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</si>
  <si>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</si>
  <si>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</si>
  <si>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</si>
  <si>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</si>
  <si>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</si>
  <si>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</si>
  <si>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</si>
  <si>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</si>
  <si>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</si>
  <si>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</si>
  <si>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</si>
  <si>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</si>
  <si>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</si>
  <si>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</si>
  <si>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</si>
  <si>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</si>
  <si>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</si>
  <si>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</si>
  <si>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</si>
  <si>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</si>
  <si>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</si>
  <si>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</si>
  <si>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</si>
  <si>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</si>
  <si>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</si>
  <si>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</si>
  <si>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</si>
  <si>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</si>
  <si>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</si>
  <si>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</si>
  <si>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</si>
  <si>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</si>
  <si>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</si>
  <si>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</si>
  <si>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</si>
  <si>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</si>
  <si>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</si>
  <si>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</si>
  <si>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</si>
  <si>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</si>
  <si>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</si>
  <si>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</si>
  <si>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</si>
  <si>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</si>
  <si>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</si>
  <si>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</si>
  <si>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</si>
  <si>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</si>
  <si>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</si>
  <si>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</si>
  <si>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</si>
  <si>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</si>
  <si>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</si>
  <si>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</si>
  <si>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</si>
  <si>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</si>
  <si>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</si>
  <si>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</si>
  <si>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</si>
  <si>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</si>
  <si>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</si>
  <si>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</si>
  <si>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</si>
  <si>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</si>
  <si>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</si>
  <si>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</si>
  <si>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</si>
  <si>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</si>
  <si>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</si>
  <si>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</si>
  <si>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</si>
  <si>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</si>
  <si>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</si>
  <si>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</si>
  <si>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</si>
  <si>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</si>
  <si>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</si>
  <si>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</si>
  <si>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</si>
  <si>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</si>
  <si>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</si>
  <si>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</si>
  <si>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</si>
  <si>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</si>
  <si>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</si>
  <si>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</si>
  <si>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</si>
  <si>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</si>
  <si>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</si>
  <si>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</si>
  <si>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</si>
  <si>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</si>
  <si>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</si>
  <si>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</si>
  <si>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</si>
  <si>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</si>
  <si>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</si>
  <si>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</si>
  <si>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</si>
  <si>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</si>
  <si>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</si>
  <si>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</si>
  <si>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</si>
  <si>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</si>
  <si>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</si>
  <si>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</si>
  <si>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</si>
  <si>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</si>
  <si>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</si>
  <si>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</si>
  <si>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</si>
  <si>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</si>
  <si>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</si>
  <si>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</si>
  <si>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</si>
  <si>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</si>
  <si>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</si>
  <si>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</si>
  <si>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</si>
  <si>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</si>
  <si>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</si>
  <si>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</si>
  <si>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</si>
  <si>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</si>
  <si>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</si>
  <si>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</si>
  <si>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</si>
  <si>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</si>
  <si>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</si>
  <si>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</si>
  <si>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</si>
  <si>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</si>
  <si>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</si>
  <si>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</si>
  <si>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</si>
  <si>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</si>
  <si>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</si>
  <si>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</si>
  <si>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</si>
  <si>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</si>
  <si>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</si>
  <si>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</si>
  <si>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</si>
  <si>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</si>
  <si>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</si>
  <si>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</si>
  <si>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</si>
  <si>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</si>
  <si>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</si>
  <si>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</si>
  <si>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</si>
  <si>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</si>
  <si>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</si>
  <si>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</si>
  <si>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</si>
  <si>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</si>
  <si>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</si>
  <si>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</si>
  <si>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</si>
  <si>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</si>
  <si>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</si>
  <si>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</si>
  <si>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</si>
  <si>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</si>
  <si>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</si>
  <si>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</si>
  <si>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</si>
  <si>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</si>
  <si>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</si>
  <si>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</si>
  <si>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</si>
  <si>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</si>
  <si>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</si>
  <si>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</si>
  <si>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</si>
  <si>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</si>
  <si>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</si>
  <si>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</si>
  <si>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</si>
  <si>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</si>
  <si>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</si>
  <si>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</si>
  <si>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</si>
  <si>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</si>
  <si>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</si>
  <si>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</si>
  <si>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</si>
  <si>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</si>
  <si>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</si>
  <si>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</si>
  <si>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</si>
  <si>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</si>
  <si>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</si>
  <si>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</si>
  <si>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</si>
  <si>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</si>
  <si>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</si>
  <si>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</si>
  <si>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</si>
  <si>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</si>
  <si>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</si>
  <si>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</si>
  <si>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</si>
  <si>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</si>
  <si>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</si>
  <si>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</si>
  <si>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</si>
  <si>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</si>
  <si>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</si>
  <si>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</si>
  <si>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</si>
  <si>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</si>
  <si>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</si>
  <si>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</si>
  <si>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</si>
  <si>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</si>
  <si>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</si>
  <si>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</si>
  <si>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</si>
  <si>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</si>
  <si>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</si>
  <si>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</si>
  <si>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</si>
  <si>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</si>
  <si>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</si>
  <si>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</si>
  <si>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</si>
  <si>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</si>
  <si>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</si>
  <si>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</si>
  <si>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</si>
  <si>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</si>
  <si>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</si>
  <si>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</si>
  <si>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</si>
  <si>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</si>
  <si>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</si>
  <si>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</si>
  <si>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</si>
  <si>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</si>
  <si>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</si>
  <si>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</si>
  <si>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</si>
  <si>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</si>
  <si>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</si>
  <si>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</si>
  <si>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</si>
  <si>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</si>
  <si>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</si>
  <si>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</si>
  <si>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</si>
  <si>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</si>
  <si>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</si>
  <si>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</si>
  <si>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</si>
  <si>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</si>
  <si>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</si>
  <si>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</si>
  <si>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</si>
  <si>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</si>
  <si>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</si>
  <si>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</si>
  <si>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</si>
  <si>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</si>
  <si>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</si>
  <si>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</si>
  <si>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</si>
  <si>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</si>
  <si>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</si>
  <si>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</si>
  <si>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</si>
  <si>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</si>
  <si>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</si>
  <si>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</si>
  <si>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</si>
  <si>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</si>
  <si>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</si>
  <si>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</si>
  <si>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</si>
  <si>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</si>
  <si>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</si>
  <si>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</si>
  <si>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</si>
  <si>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</si>
  <si>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</si>
  <si>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</si>
  <si>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</si>
  <si>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</si>
  <si>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</si>
  <si>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</si>
  <si>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</si>
  <si>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</si>
  <si>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</si>
  <si>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</si>
  <si>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</si>
  <si>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</si>
  <si>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</si>
  <si>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</si>
  <si>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</si>
  <si>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</si>
  <si>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</si>
  <si>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</si>
  <si>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</si>
  <si>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</si>
  <si>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</si>
  <si>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</si>
  <si>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</si>
  <si>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</si>
  <si>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</si>
  <si>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</si>
  <si>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</si>
  <si>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</si>
  <si>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</si>
  <si>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</si>
  <si>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</si>
  <si>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</si>
  <si>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</si>
  <si>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</si>
  <si>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</si>
  <si>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</si>
  <si>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</si>
  <si>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</si>
  <si>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</si>
  <si>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</si>
  <si>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</si>
  <si>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</si>
  <si>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</si>
  <si>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</si>
  <si>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</si>
  <si>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</si>
  <si>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</si>
  <si>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</si>
  <si>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</si>
  <si>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</si>
  <si>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</si>
  <si>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</si>
  <si>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</si>
  <si>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</si>
  <si>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</si>
  <si>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</si>
  <si>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</si>
  <si>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</si>
  <si>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</si>
  <si>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</si>
  <si>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</si>
  <si>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</si>
  <si>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</si>
  <si>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</si>
  <si>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</si>
  <si>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</si>
  <si>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</si>
  <si>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</si>
  <si>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</si>
  <si>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</si>
  <si>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</si>
  <si>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</si>
  <si>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</si>
  <si>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</si>
  <si>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</si>
  <si>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</si>
  <si>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</si>
  <si>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</si>
  <si>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</si>
  <si>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</si>
  <si>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</si>
  <si>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</si>
  <si>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</si>
  <si>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</si>
  <si>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</si>
  <si>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</si>
  <si>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</si>
  <si>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</si>
  <si>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</si>
  <si>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</si>
  <si>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</si>
  <si>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</si>
  <si>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</si>
  <si>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</si>
  <si>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</si>
  <si>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</si>
  <si>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</si>
  <si>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</si>
  <si>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</si>
  <si>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</si>
  <si>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</si>
  <si>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</si>
  <si>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</si>
  <si>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</si>
  <si>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</si>
  <si>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</si>
  <si>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</si>
  <si>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</si>
  <si>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</si>
  <si>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</si>
  <si>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</si>
  <si>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</si>
  <si>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</si>
  <si>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</si>
  <si>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</si>
  <si>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</si>
  <si>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</si>
  <si>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</si>
  <si>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</si>
  <si>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</si>
  <si>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</si>
  <si>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</si>
  <si>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</si>
  <si>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</si>
  <si>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</si>
  <si>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</si>
  <si>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</si>
  <si>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</si>
  <si>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</si>
  <si>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</si>
  <si>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</si>
  <si>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</si>
  <si>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</si>
  <si>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</si>
  <si>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</si>
  <si>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</si>
  <si>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</si>
  <si>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</si>
  <si>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</si>
  <si>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</si>
  <si>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</si>
  <si>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</si>
  <si>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</si>
  <si>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</si>
  <si>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</si>
  <si>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</si>
  <si>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</si>
  <si>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</si>
  <si>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</si>
  <si>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</si>
  <si>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</si>
  <si>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</si>
  <si>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</si>
  <si>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</si>
  <si>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</si>
  <si>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</si>
  <si>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</si>
  <si>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</si>
  <si>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</si>
  <si>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</si>
  <si>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</si>
  <si>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</si>
  <si>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</si>
  <si>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</si>
  <si>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</si>
  <si>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</si>
  <si>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</si>
  <si>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</si>
  <si>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</si>
  <si>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</si>
  <si>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</si>
  <si>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</si>
  <si>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</si>
  <si>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</si>
  <si>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</si>
  <si>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</si>
  <si>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</si>
  <si>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</si>
  <si>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</si>
  <si>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</si>
  <si>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</si>
  <si>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</si>
  <si>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</si>
  <si>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</si>
  <si>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</si>
  <si>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</si>
  <si>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</si>
  <si>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</si>
  <si>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</si>
  <si>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</si>
  <si>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</si>
  <si>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</si>
  <si>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</si>
  <si>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</si>
  <si>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</si>
  <si>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</si>
  <si>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</si>
  <si>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</si>
  <si>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</si>
  <si>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</si>
  <si>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</si>
  <si>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</si>
  <si>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</si>
  <si>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</si>
  <si>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</si>
  <si>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</si>
  <si>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</si>
  <si>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</si>
  <si>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</si>
  <si>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</si>
  <si>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</si>
  <si>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</si>
  <si>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</si>
  <si>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</si>
  <si>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</si>
  <si>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</si>
  <si>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</si>
  <si>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</si>
  <si>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</si>
  <si>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</si>
  <si>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</si>
  <si>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</si>
  <si>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</si>
  <si>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</si>
  <si>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</si>
  <si>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</si>
  <si>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</si>
  <si>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</si>
  <si>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</si>
  <si>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</si>
  <si>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</si>
  <si>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</si>
  <si>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</si>
  <si>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</si>
  <si>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</si>
  <si>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</si>
  <si>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</si>
  <si>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</si>
  <si>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</si>
  <si>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</si>
  <si>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</si>
  <si>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</si>
  <si>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</si>
  <si>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</si>
  <si>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</si>
  <si>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</si>
  <si>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</si>
  <si>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</si>
  <si>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</si>
  <si>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</si>
  <si>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</si>
  <si>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</si>
  <si>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</si>
  <si>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</si>
  <si>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</si>
  <si>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</si>
  <si>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</si>
  <si>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</si>
  <si>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</si>
  <si>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</si>
  <si>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</si>
  <si>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</si>
  <si>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</si>
  <si>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</si>
  <si>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</si>
  <si>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</si>
  <si>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</si>
  <si>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</si>
  <si>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</si>
  <si>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</si>
  <si>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</si>
  <si>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</si>
  <si>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</si>
  <si>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</si>
  <si>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</si>
  <si>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</si>
  <si>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</si>
  <si>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</si>
  <si>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</si>
  <si>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</si>
  <si>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</si>
  <si>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</si>
  <si>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</si>
  <si>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</si>
  <si>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</si>
  <si>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</si>
  <si>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</si>
  <si>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</si>
  <si>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</si>
  <si>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</si>
  <si>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</si>
  <si>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</si>
  <si>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</si>
  <si>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</si>
  <si>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</si>
  <si>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</si>
  <si>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</si>
  <si>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</si>
  <si>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</si>
  <si>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</si>
  <si>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</si>
  <si>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</si>
  <si>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</si>
  <si>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</si>
  <si>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</si>
  <si>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</si>
  <si>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</si>
  <si>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</si>
  <si>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</si>
  <si>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</si>
  <si>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</si>
  <si>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</si>
  <si>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</si>
  <si>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</si>
  <si>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</si>
  <si>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</si>
  <si>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</si>
  <si>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</si>
  <si>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</si>
  <si>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</si>
  <si>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</si>
  <si>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</si>
  <si>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</si>
  <si>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</si>
  <si>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</si>
  <si>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</si>
  <si>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</si>
  <si>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</si>
  <si>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</si>
  <si>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</si>
  <si>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</si>
  <si>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</si>
  <si>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</si>
  <si>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</si>
  <si>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</si>
  <si>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</si>
  <si>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</si>
  <si>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</si>
  <si>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</si>
  <si>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</si>
  <si>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</si>
  <si>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</si>
  <si>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</si>
  <si>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</si>
  <si>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</si>
  <si>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</si>
  <si>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</si>
  <si>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</si>
  <si>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</si>
  <si>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</si>
  <si>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</si>
  <si>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</si>
  <si>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</si>
  <si>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</si>
  <si>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</si>
  <si>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</si>
  <si>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</si>
  <si>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</si>
  <si>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</si>
  <si>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</si>
  <si>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</si>
  <si>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</si>
  <si>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</si>
  <si>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</si>
  <si>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</si>
  <si>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</si>
  <si>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</si>
  <si>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</si>
  <si>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</si>
  <si>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</si>
  <si>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</si>
  <si>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</si>
  <si>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</si>
  <si>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</si>
  <si>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</si>
  <si>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</si>
  <si>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</si>
  <si>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</si>
  <si>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</si>
  <si>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</si>
  <si>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</si>
  <si>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</si>
  <si>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</si>
  <si>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</si>
  <si>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</si>
  <si>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</si>
  <si>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</si>
  <si>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</si>
  <si>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</si>
  <si>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</si>
  <si>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</si>
  <si>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</si>
  <si>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</si>
  <si>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</si>
  <si>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</si>
  <si>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</si>
  <si>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</si>
  <si>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</si>
  <si>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</si>
  <si>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</si>
  <si>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</si>
  <si>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</si>
  <si>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</si>
  <si>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</si>
  <si>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</si>
  <si>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</si>
  <si>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</si>
  <si>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</si>
  <si>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</si>
  <si>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</si>
  <si>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</si>
  <si>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</si>
  <si>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</si>
  <si>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</si>
  <si>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</si>
  <si>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</si>
  <si>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</si>
  <si>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</si>
  <si>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</si>
  <si>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</si>
  <si>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</si>
  <si>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</si>
  <si>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</si>
  <si>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</si>
  <si>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</si>
  <si>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</si>
  <si>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</si>
  <si>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</si>
  <si>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</si>
  <si>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</si>
  <si>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</si>
  <si>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</si>
  <si>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</si>
  <si>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</si>
  <si>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</si>
  <si>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</si>
  <si>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</si>
  <si>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</si>
  <si>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</si>
  <si>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</si>
  <si>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</si>
  <si>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</si>
  <si>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</si>
  <si>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</si>
  <si>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</si>
  <si>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</si>
  <si>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</si>
  <si>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</si>
  <si>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</si>
  <si>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</si>
  <si>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</si>
  <si>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</si>
  <si>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</si>
  <si>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</si>
  <si>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</si>
  <si>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</si>
  <si>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</si>
  <si>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</si>
  <si>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</si>
  <si>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</si>
  <si>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</si>
  <si>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</si>
  <si>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</si>
  <si>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</si>
  <si>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</si>
  <si>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</si>
  <si>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</si>
  <si>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</si>
  <si>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</si>
  <si>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</si>
  <si>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</si>
  <si>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</si>
  <si>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</si>
  <si>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</si>
  <si>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</si>
  <si>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</si>
  <si>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</si>
  <si>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</si>
  <si>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</si>
  <si>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</si>
  <si>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</si>
  <si>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</si>
  <si>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</si>
  <si>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</si>
  <si>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</si>
  <si>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</si>
  <si>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</si>
  <si>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</si>
  <si>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</si>
  <si>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</si>
  <si>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</si>
  <si>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</si>
  <si>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</si>
  <si>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</si>
  <si>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</si>
  <si>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</si>
  <si>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</si>
  <si>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</si>
  <si>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</si>
  <si>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</si>
  <si>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</si>
  <si>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</si>
  <si>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</si>
  <si>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</si>
  <si>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</si>
  <si>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</si>
  <si>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</si>
  <si>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</si>
  <si>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</si>
  <si>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</si>
  <si>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</si>
  <si>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</si>
  <si>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</si>
  <si>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</si>
  <si>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</si>
  <si>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</si>
  <si>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</si>
  <si>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</si>
  <si>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</si>
  <si>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</si>
  <si>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</si>
  <si>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</si>
  <si>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</si>
  <si>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</si>
  <si>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</si>
  <si>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</si>
  <si>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</si>
  <si>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</si>
  <si>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</si>
  <si>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</si>
  <si>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</si>
  <si>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</si>
  <si>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</si>
  <si>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</si>
  <si>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</si>
  <si>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</si>
  <si>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</si>
  <si>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</si>
  <si>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</si>
  <si>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</si>
  <si>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</si>
  <si>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</si>
  <si>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</si>
  <si>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</si>
  <si>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</si>
  <si>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</si>
  <si>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</si>
  <si>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</si>
  <si>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</si>
  <si>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</si>
  <si>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</si>
  <si>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</si>
  <si>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</si>
  <si>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</si>
  <si>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</si>
  <si>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</si>
  <si>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</si>
  <si>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</si>
  <si>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</si>
  <si>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</si>
  <si>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</si>
  <si>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</si>
  <si>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</si>
  <si>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</si>
  <si>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</si>
  <si>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</si>
  <si>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</si>
  <si>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</si>
  <si>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</si>
  <si>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</si>
  <si>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</si>
  <si>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</si>
  <si>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</si>
  <si>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</si>
  <si>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</si>
  <si>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</si>
  <si>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</si>
  <si>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</si>
  <si>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</si>
  <si>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</si>
  <si>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</si>
  <si>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</si>
  <si>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</si>
  <si>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</si>
  <si>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</si>
  <si>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</si>
  <si>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</si>
  <si>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</si>
  <si>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</si>
  <si>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</si>
  <si>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</si>
  <si>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</si>
  <si>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</si>
  <si>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</si>
  <si>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</si>
  <si>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</si>
  <si>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</si>
  <si>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</si>
  <si>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</si>
  <si>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</si>
  <si>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</si>
  <si>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</si>
  <si>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</si>
  <si>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</si>
  <si>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</si>
  <si>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</si>
  <si>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</si>
  <si>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</si>
  <si>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</si>
  <si>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</si>
  <si>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</si>
  <si>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</si>
  <si>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</si>
  <si>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</si>
  <si>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</si>
  <si>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</si>
  <si>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</si>
  <si>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</si>
  <si>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</si>
  <si>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</si>
  <si>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</si>
  <si>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</si>
  <si>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</si>
  <si>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</si>
  <si>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</si>
  <si>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</si>
  <si>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</si>
  <si>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</si>
  <si>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</si>
  <si>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</si>
  <si>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</si>
  <si>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</si>
  <si>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</si>
  <si>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</si>
  <si>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</si>
  <si>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</si>
  <si>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</si>
  <si>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</si>
  <si>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</si>
  <si>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</si>
  <si>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</si>
  <si>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</si>
  <si>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</si>
  <si>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</si>
  <si>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</si>
  <si>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</si>
  <si>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</si>
  <si>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</si>
  <si>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</si>
  <si>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</si>
  <si>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</si>
  <si>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</si>
  <si>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</si>
  <si>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</si>
  <si>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</si>
  <si>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</si>
  <si>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</si>
  <si>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</si>
  <si>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</si>
  <si>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</si>
  <si>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</si>
  <si>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</si>
  <si>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</si>
  <si>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</si>
  <si>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</si>
  <si>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</si>
  <si>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</si>
  <si>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</si>
  <si>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</si>
  <si>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</si>
  <si>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</si>
  <si>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</si>
  <si>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</si>
  <si>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</si>
  <si>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</si>
  <si>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</si>
  <si>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</si>
  <si>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</si>
  <si>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</si>
  <si>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</si>
  <si>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</si>
  <si>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</si>
  <si>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</si>
  <si>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</si>
  <si>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</si>
  <si>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</si>
  <si>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</si>
  <si>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</si>
  <si>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</si>
  <si>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</si>
  <si>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</si>
  <si>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</si>
  <si>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</si>
  <si>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</si>
  <si>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</si>
  <si>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</si>
  <si>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</si>
  <si>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</si>
  <si>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</si>
  <si>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</si>
  <si>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</si>
  <si>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</si>
  <si>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</si>
  <si>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</si>
  <si>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</si>
  <si>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</si>
  <si>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</si>
  <si>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</si>
  <si>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</si>
  <si>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</si>
  <si>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</si>
  <si>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</si>
  <si>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</si>
  <si>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</si>
  <si>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</si>
  <si>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</si>
  <si>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</si>
  <si>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</si>
  <si>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</si>
  <si>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</si>
  <si>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</si>
  <si>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</si>
  <si>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</si>
  <si>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</si>
  <si>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</si>
  <si>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</si>
  <si>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</si>
  <si>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</si>
  <si>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</si>
  <si>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</si>
  <si>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</si>
  <si>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</si>
  <si>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</si>
  <si>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</si>
  <si>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</si>
  <si>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</si>
  <si>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</si>
  <si>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</si>
  <si>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</si>
  <si>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</si>
  <si>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</si>
  <si>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</si>
  <si>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</si>
  <si>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</si>
  <si>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</si>
  <si>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</si>
  <si>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</si>
  <si>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</si>
  <si>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</si>
  <si>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</si>
  <si>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</si>
  <si>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</si>
  <si>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</si>
  <si>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</si>
  <si>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</si>
  <si>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</si>
  <si>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</si>
  <si>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</si>
  <si>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</si>
  <si>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</si>
  <si>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</si>
  <si>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</si>
  <si>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</si>
  <si>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</si>
  <si>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</si>
  <si>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</si>
  <si>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</si>
  <si>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</si>
  <si>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</si>
  <si>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</si>
  <si>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</si>
  <si>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</si>
  <si>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</si>
  <si>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</si>
  <si>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</si>
  <si>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</si>
  <si>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</si>
  <si>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</si>
  <si>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</si>
  <si>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</si>
  <si>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</si>
  <si>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</si>
  <si>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</si>
  <si>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</si>
  <si>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</si>
  <si>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</si>
  <si>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</si>
  <si>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</si>
  <si>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</si>
  <si>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</si>
  <si>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</si>
  <si>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</si>
  <si>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</si>
  <si>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</si>
  <si>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</si>
  <si>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</si>
  <si>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</si>
  <si>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</si>
  <si>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</si>
  <si>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</si>
  <si>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</si>
  <si>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</si>
  <si>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</si>
  <si>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</si>
  <si>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</si>
  <si>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</si>
  <si>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</si>
  <si>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</si>
  <si>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</si>
  <si>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</si>
  <si>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</si>
  <si>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</si>
  <si>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</si>
  <si>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</si>
  <si>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</si>
  <si>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</si>
  <si>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</si>
  <si>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</si>
  <si>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</si>
  <si>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</si>
  <si>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</si>
  <si>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</si>
  <si>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</si>
  <si>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</si>
  <si>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</si>
  <si>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</si>
  <si>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</si>
  <si>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</si>
  <si>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</si>
  <si>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</si>
  <si>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</si>
  <si>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</si>
  <si>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</si>
  <si>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</si>
  <si>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</si>
  <si>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</si>
  <si>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</si>
  <si>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</si>
  <si>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</si>
  <si>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</si>
  <si>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</si>
  <si>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</si>
  <si>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</si>
  <si>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</si>
  <si>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</si>
  <si>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</si>
  <si>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</si>
  <si>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</si>
  <si>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</si>
  <si>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</si>
  <si>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</si>
  <si>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</si>
  <si>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</si>
  <si>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</si>
  <si>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</si>
  <si>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</si>
  <si>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</si>
  <si>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</si>
  <si>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</si>
  <si>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</si>
  <si>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</si>
  <si>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</si>
  <si>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</si>
  <si>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</si>
  <si>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</si>
  <si>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</si>
  <si>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</si>
  <si>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</si>
  <si>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</si>
  <si>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</si>
  <si>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</si>
  <si>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</si>
  <si>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</si>
  <si>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</si>
  <si>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</si>
  <si>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</si>
  <si>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</si>
  <si>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</si>
  <si>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</si>
  <si>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</si>
  <si>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</si>
  <si>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</si>
  <si>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</si>
  <si>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</si>
  <si>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</si>
  <si>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</si>
  <si>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</si>
  <si>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</si>
  <si>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</si>
  <si>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</si>
  <si>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</si>
  <si>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</si>
  <si>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</si>
  <si>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</si>
  <si>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</si>
  <si>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</si>
  <si>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</si>
  <si>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</si>
  <si>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</si>
  <si>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</si>
  <si>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</si>
  <si>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</si>
  <si>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</si>
  <si>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</si>
  <si>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</si>
  <si>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</si>
  <si>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</si>
  <si>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</si>
  <si>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</si>
  <si>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</si>
  <si>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</si>
  <si>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</si>
  <si>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</si>
  <si>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</si>
  <si>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</si>
  <si>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</si>
  <si>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</si>
  <si>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</si>
  <si>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</si>
  <si>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</si>
  <si>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</si>
  <si>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</si>
  <si>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</si>
  <si>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</si>
  <si>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</si>
  <si>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</si>
  <si>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</si>
  <si>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</si>
  <si>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</si>
  <si>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</si>
  <si>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</si>
  <si>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</si>
  <si>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</si>
  <si>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</si>
  <si>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</si>
  <si>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</si>
  <si>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</si>
  <si>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</si>
  <si>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</si>
  <si>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</si>
  <si>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</si>
  <si>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</si>
  <si>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</si>
  <si>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</si>
  <si>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</si>
  <si>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</si>
  <si>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</si>
  <si>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</si>
  <si>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</si>
  <si>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</si>
  <si>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</si>
  <si>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</si>
  <si>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</si>
  <si>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</si>
  <si>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</si>
  <si>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</si>
  <si>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</si>
  <si>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</si>
  <si>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</si>
  <si>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</si>
  <si>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</si>
  <si>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</si>
  <si>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</si>
  <si>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</si>
  <si>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</si>
  <si>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</si>
  <si>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</si>
  <si>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</si>
  <si>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</si>
  <si>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</si>
  <si>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</si>
  <si>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</si>
  <si>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</si>
  <si>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</si>
  <si>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</si>
  <si>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</si>
  <si>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</si>
  <si>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</si>
  <si>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</si>
  <si>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</si>
  <si>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</si>
  <si>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</si>
  <si>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</si>
  <si>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</si>
  <si>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</si>
  <si>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</si>
  <si>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</si>
  <si>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</si>
  <si>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</si>
  <si>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</si>
  <si>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</si>
  <si>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</si>
  <si>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</si>
  <si>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</si>
  <si>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</si>
  <si>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</si>
  <si>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</si>
  <si>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</si>
  <si>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</si>
  <si>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</si>
  <si>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</si>
  <si>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</si>
  <si>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</si>
  <si>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</si>
  <si>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</si>
  <si>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</si>
  <si>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</si>
  <si>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</si>
  <si>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</si>
  <si>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</si>
  <si>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</si>
  <si>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</si>
  <si>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</si>
  <si>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</si>
  <si>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</si>
  <si>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</si>
  <si>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</si>
  <si>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</si>
  <si>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</si>
  <si>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</si>
  <si>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</si>
  <si>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</si>
  <si>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</si>
  <si>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</si>
  <si>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</si>
  <si>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</si>
  <si>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</si>
  <si>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</si>
  <si>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</si>
  <si>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</si>
  <si>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</si>
  <si>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</si>
  <si>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</si>
  <si>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</si>
  <si>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</si>
  <si>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</si>
  <si>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</si>
  <si>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</si>
  <si>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</si>
  <si>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</si>
  <si>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</si>
  <si>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</si>
  <si>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</si>
  <si>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</si>
  <si>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</si>
  <si>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</si>
  <si>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</si>
  <si>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</si>
  <si>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</si>
  <si>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</si>
  <si>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</si>
  <si>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</si>
  <si>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</si>
  <si>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</si>
  <si>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</si>
  <si>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</si>
  <si>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</si>
  <si>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</si>
  <si>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</si>
  <si>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</si>
  <si>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</si>
  <si>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</si>
  <si>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</si>
  <si>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</si>
  <si>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</si>
  <si>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</si>
  <si>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</si>
  <si>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</si>
  <si>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</si>
  <si>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</si>
  <si>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</si>
  <si>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</si>
  <si>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</si>
  <si>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</si>
  <si>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</si>
  <si>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</si>
  <si>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</si>
  <si>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</si>
  <si>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</si>
  <si>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</si>
  <si>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</si>
  <si>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</si>
  <si>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</si>
  <si>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</si>
  <si>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</si>
  <si>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</si>
  <si>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</si>
  <si>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</si>
  <si>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</si>
  <si>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</si>
  <si>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</si>
  <si>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</si>
  <si>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</si>
  <si>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</si>
  <si>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</si>
  <si>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</si>
  <si>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</si>
  <si>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</si>
  <si>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</si>
  <si>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</si>
  <si>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</si>
  <si>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</si>
  <si>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</si>
  <si>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</si>
  <si>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</si>
  <si>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</si>
  <si>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</si>
  <si>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</si>
  <si>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</si>
  <si>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</si>
  <si>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</si>
  <si>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</si>
  <si>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</si>
  <si>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</si>
  <si>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</si>
  <si>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</si>
  <si>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</si>
  <si>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</si>
  <si>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</si>
  <si>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</si>
  <si>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</si>
  <si>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</si>
  <si>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</si>
  <si>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</si>
  <si>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</si>
  <si>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</si>
  <si>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</si>
  <si>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</si>
  <si>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</si>
  <si>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</si>
  <si>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</si>
  <si>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</si>
  <si>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</si>
  <si>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</si>
  <si>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</si>
  <si>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</si>
  <si>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</si>
  <si>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</si>
  <si>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</si>
  <si>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</si>
  <si>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</si>
  <si>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</si>
  <si>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</si>
  <si>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</si>
  <si>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</si>
  <si>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</si>
  <si>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</si>
  <si>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</si>
  <si>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</si>
  <si>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</si>
  <si>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</si>
  <si>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</si>
  <si>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</si>
  <si>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</si>
  <si>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</si>
  <si>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</si>
  <si>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</si>
  <si>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</si>
  <si>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</si>
  <si>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</si>
  <si>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</si>
  <si>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</si>
  <si>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</si>
  <si>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</si>
  <si>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</si>
  <si>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</si>
  <si>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</si>
  <si>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</si>
  <si>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</si>
  <si>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</si>
  <si>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</si>
  <si>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</si>
  <si>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</si>
  <si>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</si>
  <si>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</si>
  <si>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</si>
  <si>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</si>
  <si>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</si>
  <si>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</si>
  <si>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</si>
  <si>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</si>
  <si>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</si>
  <si>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</si>
  <si>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</si>
  <si>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</si>
  <si>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</si>
  <si>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</si>
  <si>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</si>
  <si>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</si>
  <si>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</si>
  <si>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</si>
  <si>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</si>
  <si>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</si>
  <si>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</si>
  <si>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</si>
  <si>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</si>
  <si>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</si>
  <si>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</si>
  <si>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</si>
  <si>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</si>
  <si>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</si>
  <si>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</si>
  <si>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</si>
  <si>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</si>
  <si>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</si>
  <si>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</si>
  <si>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</si>
  <si>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</si>
  <si>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</si>
  <si>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</si>
  <si>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</si>
  <si>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</si>
  <si>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</si>
  <si>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</si>
  <si>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</si>
  <si>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</si>
  <si>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</si>
  <si>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</si>
  <si>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</si>
  <si>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</si>
  <si>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</si>
  <si>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</si>
  <si>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</si>
  <si>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</si>
  <si>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</si>
  <si>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</si>
  <si>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</si>
  <si>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</si>
  <si>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</si>
  <si>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</si>
  <si>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</si>
  <si>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</si>
  <si>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</si>
  <si>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</si>
  <si>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</si>
  <si>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</si>
  <si>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</si>
  <si>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</si>
  <si>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</si>
  <si>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</si>
  <si>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</si>
  <si>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</si>
  <si>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</si>
  <si>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</si>
  <si>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</si>
  <si>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</si>
  <si>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</si>
  <si>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</si>
  <si>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</si>
  <si>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</si>
  <si>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</si>
  <si>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</si>
  <si>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</si>
  <si>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</si>
  <si>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</si>
  <si>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</si>
  <si>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</si>
  <si>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</si>
  <si>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</si>
  <si>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</si>
  <si>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</si>
  <si>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</si>
  <si>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</si>
  <si>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</si>
  <si>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</si>
  <si>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</si>
  <si>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</si>
  <si>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</si>
  <si>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</si>
  <si>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</si>
  <si>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</si>
  <si>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</si>
  <si>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</si>
  <si>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</si>
  <si>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</si>
  <si>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</si>
  <si>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</si>
  <si>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</si>
  <si>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</si>
  <si>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</si>
  <si>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</si>
  <si>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</si>
  <si>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</si>
  <si>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</si>
  <si>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</si>
  <si>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</si>
  <si>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</si>
  <si>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</si>
  <si>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</si>
  <si>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</si>
  <si>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</si>
  <si>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</si>
  <si>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</si>
  <si>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</si>
  <si>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</si>
  <si>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</si>
  <si>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</si>
  <si>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</si>
  <si>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</si>
  <si>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</si>
  <si>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</si>
  <si>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</si>
  <si>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</si>
  <si>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</si>
  <si>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</si>
  <si>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</si>
  <si>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</si>
  <si>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</si>
  <si>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</si>
  <si>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</si>
  <si>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</si>
  <si>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</si>
  <si>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</si>
  <si>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</si>
  <si>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</si>
  <si>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</si>
  <si>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</si>
  <si>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</si>
  <si>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</si>
  <si>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</si>
  <si>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</si>
  <si>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</si>
  <si>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</si>
  <si>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</si>
  <si>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</si>
  <si>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</si>
  <si>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</si>
  <si>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</si>
  <si>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</si>
  <si>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</si>
  <si>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</si>
  <si>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</si>
  <si>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</si>
  <si>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</si>
  <si>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</si>
  <si>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</si>
  <si>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</si>
  <si>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</si>
  <si>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</si>
  <si>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</si>
  <si>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</si>
  <si>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</si>
  <si>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</si>
  <si>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</si>
  <si>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</si>
  <si>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</si>
  <si>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</si>
  <si>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</si>
  <si>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</si>
  <si>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</si>
  <si>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</si>
  <si>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</si>
  <si>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</si>
  <si>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</si>
  <si>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</si>
  <si>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</si>
  <si>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</si>
  <si>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</si>
  <si>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</si>
  <si>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</si>
  <si>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</si>
  <si>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</si>
  <si>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</si>
  <si>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</si>
  <si>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</si>
  <si>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</si>
  <si>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</si>
  <si>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</si>
  <si>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</si>
  <si>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</si>
  <si>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</si>
  <si>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</si>
  <si>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</si>
  <si>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</si>
  <si>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</si>
  <si>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</si>
  <si>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</si>
  <si>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</si>
  <si>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</si>
  <si>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</si>
  <si>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</si>
  <si>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</si>
  <si>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</si>
  <si>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</si>
  <si>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</si>
  <si>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</si>
  <si>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</si>
  <si>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</si>
  <si>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</si>
  <si>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</si>
  <si>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</si>
  <si>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</si>
  <si>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</si>
  <si>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</si>
  <si>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</si>
  <si>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</si>
  <si>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</si>
  <si>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</si>
  <si>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</si>
  <si>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</si>
  <si>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</si>
  <si>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</si>
  <si>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</si>
  <si>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</si>
  <si>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</si>
  <si>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</si>
  <si>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</si>
  <si>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</si>
  <si>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</si>
  <si>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</si>
  <si>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</si>
  <si>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</si>
  <si>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</si>
  <si>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</si>
  <si>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</si>
  <si>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</si>
  <si>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</si>
  <si>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</si>
  <si>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</si>
  <si>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</si>
  <si>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</si>
  <si>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</si>
  <si>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</si>
  <si>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</si>
  <si>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</si>
  <si>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</si>
  <si>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</si>
  <si>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</si>
  <si>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</si>
  <si>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</si>
  <si>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</si>
  <si>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</si>
  <si>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</si>
  <si>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</si>
  <si>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</si>
  <si>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</si>
  <si>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</si>
  <si>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</si>
  <si>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</si>
  <si>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</si>
  <si>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</si>
  <si>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</si>
  <si>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</si>
  <si>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</si>
  <si>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</si>
  <si>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</si>
  <si>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</si>
  <si>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</si>
  <si>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</si>
  <si>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</si>
  <si>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</si>
  <si>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</si>
  <si>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</si>
  <si>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</si>
  <si>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</si>
  <si>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</si>
  <si>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</si>
  <si>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</si>
  <si>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</si>
  <si>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</si>
  <si>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</si>
  <si>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</si>
  <si>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</si>
  <si>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</si>
  <si>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</si>
  <si>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</si>
  <si>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</si>
  <si>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</si>
  <si>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</si>
  <si>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</si>
  <si>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</si>
  <si>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</si>
  <si>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</si>
  <si>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</si>
  <si>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</si>
  <si>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</si>
  <si>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</si>
  <si>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</si>
  <si>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</si>
  <si>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</si>
  <si>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</si>
  <si>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</si>
  <si>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</si>
  <si>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</si>
  <si>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</si>
  <si>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</si>
  <si>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</si>
  <si>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</si>
  <si>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</si>
  <si>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</si>
  <si>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</si>
  <si>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</si>
  <si>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</si>
  <si>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</si>
  <si>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</si>
  <si>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</si>
  <si>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</si>
  <si>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</si>
  <si>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</si>
  <si>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</si>
  <si>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</si>
  <si>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</si>
  <si>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</si>
  <si>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</si>
  <si>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</si>
  <si>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</si>
  <si>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</si>
  <si>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</si>
  <si>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</si>
  <si>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</si>
  <si>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</si>
  <si>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</si>
  <si>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</si>
  <si>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</si>
  <si>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</si>
  <si>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</si>
  <si>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</si>
  <si>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</si>
  <si>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</si>
  <si>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</si>
  <si>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</si>
  <si>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</si>
  <si>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</si>
  <si>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</si>
  <si>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</si>
  <si>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</si>
  <si>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</si>
  <si>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</si>
  <si>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</si>
  <si>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</si>
  <si>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</si>
  <si>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</si>
  <si>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</si>
  <si>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</si>
  <si>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</si>
  <si>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</si>
  <si>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</si>
  <si>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</si>
  <si>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</si>
  <si>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</si>
  <si>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</si>
  <si>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</si>
  <si>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</si>
  <si>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</si>
  <si>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</si>
  <si>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</si>
  <si>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</si>
  <si>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</si>
  <si>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</si>
  <si>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</si>
  <si>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</si>
  <si>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</si>
  <si>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</si>
  <si>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</si>
  <si>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</si>
  <si>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</si>
  <si>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</si>
  <si>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</si>
  <si>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</si>
  <si>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</si>
  <si>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</si>
  <si>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</si>
  <si>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</si>
  <si>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</si>
  <si>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</si>
  <si>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</si>
  <si>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</si>
  <si>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</si>
  <si>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</si>
  <si>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</si>
  <si>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</si>
  <si>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</si>
  <si>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</si>
  <si>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</si>
  <si>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</si>
  <si>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</si>
  <si>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</si>
  <si>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</si>
  <si>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</si>
  <si>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</si>
  <si>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</si>
  <si>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</si>
  <si>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</si>
  <si>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</si>
  <si>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</si>
  <si>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</si>
  <si>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</si>
  <si>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</si>
  <si>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</si>
  <si>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</si>
  <si>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</si>
  <si>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</si>
  <si>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</si>
  <si>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</si>
  <si>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</si>
  <si>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</si>
  <si>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</si>
  <si>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</si>
  <si>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</si>
  <si>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</si>
  <si>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</si>
  <si>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</si>
  <si>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</si>
  <si>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</si>
  <si>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</si>
  <si>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</si>
  <si>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</si>
  <si>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</si>
  <si>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</si>
  <si>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</si>
  <si>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</si>
  <si>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</si>
  <si>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</si>
  <si>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</si>
  <si>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</si>
  <si>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</si>
  <si>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</si>
  <si>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</si>
  <si>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</si>
  <si>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</si>
  <si>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</si>
  <si>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</si>
  <si>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</si>
  <si>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</si>
  <si>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</si>
  <si>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</si>
  <si>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</si>
  <si>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</si>
  <si>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</si>
  <si>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</si>
  <si>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</si>
  <si>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</si>
  <si>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</si>
  <si>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</si>
  <si>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</si>
  <si>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</si>
  <si>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</si>
  <si>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</si>
  <si>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</si>
  <si>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</si>
  <si>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</si>
  <si>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</si>
  <si>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</si>
  <si>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</si>
  <si>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</si>
  <si>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</si>
  <si>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</si>
  <si>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</si>
  <si>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</si>
  <si>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</si>
  <si>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</si>
  <si>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</si>
  <si>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</si>
  <si>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</si>
  <si>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</si>
  <si>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</si>
  <si>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</si>
  <si>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</si>
  <si>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</si>
  <si>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</si>
  <si>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</si>
  <si>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</si>
  <si>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</si>
  <si>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</si>
  <si>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</si>
  <si>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</si>
  <si>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</si>
  <si>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</si>
  <si>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</si>
  <si>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</si>
  <si>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</si>
  <si>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</si>
  <si>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</si>
  <si>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</si>
  <si>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</si>
  <si>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</si>
  <si>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</si>
  <si>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</si>
  <si>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</si>
  <si>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</si>
  <si>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</si>
  <si>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</si>
  <si>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</si>
  <si>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</si>
  <si>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</si>
  <si>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</si>
  <si>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</si>
  <si>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</si>
  <si>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</si>
  <si>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</si>
  <si>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</si>
  <si>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</si>
  <si>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</si>
  <si>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</si>
  <si>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</si>
  <si>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</si>
  <si>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</si>
  <si>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</si>
  <si>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</si>
  <si>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</si>
  <si>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</si>
  <si>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</si>
  <si>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</si>
  <si>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</si>
  <si>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</si>
  <si>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</si>
  <si>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</si>
  <si>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</si>
  <si>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</si>
  <si>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</si>
  <si>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</si>
  <si>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</si>
  <si>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</si>
  <si>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</si>
  <si>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</si>
  <si>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</si>
  <si>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</si>
  <si>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</si>
  <si>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</si>
  <si>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</si>
  <si>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</si>
  <si>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</si>
  <si>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</si>
  <si>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</si>
  <si>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</si>
  <si>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</si>
  <si>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</si>
  <si>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</si>
  <si>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</si>
  <si>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</si>
  <si>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</si>
  <si>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</si>
  <si>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</si>
  <si>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</si>
  <si>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</si>
  <si>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</si>
  <si>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</si>
  <si>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</si>
  <si>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</si>
  <si>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</si>
  <si>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</si>
  <si>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</si>
  <si>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</si>
  <si>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</si>
  <si>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</si>
  <si>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</si>
  <si>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</si>
  <si>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</si>
  <si>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</si>
  <si>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</si>
  <si>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</si>
  <si>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</si>
  <si>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</si>
  <si>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</si>
  <si>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</si>
  <si>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</si>
  <si>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</si>
  <si>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</si>
  <si>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</si>
  <si>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</si>
  <si>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</si>
  <si>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</si>
  <si>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</si>
  <si>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</si>
  <si>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</si>
  <si>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</si>
  <si>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</si>
  <si>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</si>
  <si>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</si>
  <si>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</si>
  <si>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</si>
  <si>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</si>
  <si>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</si>
  <si>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</si>
  <si>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</si>
  <si>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</si>
  <si>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</si>
  <si>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</si>
  <si>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</si>
  <si>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</si>
  <si>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</si>
  <si>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</si>
  <si>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</si>
  <si>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</si>
  <si>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</si>
  <si>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</si>
  <si>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</si>
  <si>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</si>
  <si>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</si>
  <si>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</si>
  <si>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</si>
  <si>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</si>
  <si>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</si>
  <si>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</si>
  <si>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</si>
  <si>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</si>
  <si>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</si>
  <si>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</si>
  <si>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</si>
  <si>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</si>
  <si>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</si>
  <si>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</si>
  <si>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</si>
  <si>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</si>
  <si>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</si>
  <si>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</si>
  <si>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</si>
  <si>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</si>
  <si>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</si>
  <si>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</si>
  <si>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</si>
  <si>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</si>
  <si>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</si>
  <si>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</si>
  <si>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</si>
  <si>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</si>
  <si>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</si>
  <si>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</si>
  <si>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</si>
  <si>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</si>
  <si>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</si>
  <si>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</si>
  <si>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</si>
  <si>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</si>
  <si>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</si>
  <si>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</si>
  <si>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</si>
  <si>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</si>
  <si>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</si>
  <si>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</si>
  <si>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</si>
  <si>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</si>
  <si>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</si>
  <si>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</si>
  <si>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</si>
  <si>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</si>
  <si>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</si>
  <si>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</si>
  <si>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</si>
  <si>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</si>
  <si>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</si>
  <si>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</si>
  <si>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</si>
  <si>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</si>
  <si>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</si>
  <si>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</si>
  <si>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</si>
  <si>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</si>
  <si>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</si>
  <si>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</si>
  <si>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</si>
  <si>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</si>
  <si>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</si>
  <si>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</si>
  <si>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</si>
  <si>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</si>
  <si>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</si>
  <si>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</si>
  <si>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</si>
  <si>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</si>
  <si>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</si>
  <si>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</si>
  <si>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</si>
  <si>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</si>
  <si>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</si>
  <si>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</si>
  <si>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</si>
  <si>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</si>
  <si>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</si>
  <si>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</si>
  <si>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</si>
  <si>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</si>
  <si>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</si>
  <si>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</si>
  <si>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</si>
  <si>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</si>
  <si>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</si>
  <si>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</si>
  <si>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</si>
  <si>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</si>
  <si>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</si>
  <si>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</si>
  <si>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</si>
  <si>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</si>
  <si>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</si>
  <si>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</si>
  <si>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</si>
  <si>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</si>
  <si>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</si>
  <si>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</si>
  <si>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</si>
  <si>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</si>
  <si>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</si>
  <si>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</si>
  <si>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</si>
  <si>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</si>
  <si>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</si>
  <si>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</si>
  <si>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</si>
  <si>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</si>
  <si>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</si>
  <si>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</si>
  <si>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</si>
  <si>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</si>
  <si>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</si>
  <si>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</si>
  <si>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</si>
  <si>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</si>
  <si>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</si>
  <si>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</si>
  <si>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</si>
  <si>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</si>
  <si>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</si>
  <si>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</si>
  <si>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</si>
  <si>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</si>
  <si>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</si>
  <si>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</si>
  <si>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</si>
  <si>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</si>
  <si>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</si>
  <si>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</si>
  <si>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</si>
  <si>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</si>
  <si>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</si>
  <si>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</si>
  <si>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</si>
  <si>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</si>
  <si>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</si>
  <si>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</si>
  <si>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</si>
  <si>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</si>
  <si>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</si>
  <si>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</si>
  <si>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</si>
  <si>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</si>
  <si>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</si>
  <si>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</si>
  <si>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</si>
  <si>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</si>
  <si>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</si>
  <si>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</si>
  <si>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</si>
  <si>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</si>
  <si>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</si>
  <si>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</si>
  <si>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</si>
  <si>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</si>
  <si>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</si>
  <si>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</si>
  <si>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</si>
  <si>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</si>
  <si>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</si>
  <si>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</si>
  <si>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</si>
  <si>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</si>
  <si>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</si>
  <si>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</si>
  <si>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</si>
  <si>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</si>
  <si>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</si>
  <si>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</si>
  <si>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</si>
  <si>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</si>
  <si>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</si>
  <si>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</si>
  <si>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</si>
  <si>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</si>
  <si>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</si>
  <si>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</si>
  <si>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</si>
  <si>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</si>
  <si>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</si>
  <si>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</si>
  <si>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</si>
  <si>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</si>
  <si>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</si>
  <si>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</si>
  <si>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</si>
  <si>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</si>
  <si>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</si>
  <si>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</si>
  <si>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</si>
  <si>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</si>
  <si>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</si>
  <si>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</si>
  <si>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</si>
  <si>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</si>
  <si>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</si>
  <si>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</si>
  <si>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</si>
  <si>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</si>
  <si>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</si>
  <si>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</si>
  <si>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</si>
  <si>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</si>
  <si>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</si>
  <si>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</si>
  <si>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</si>
  <si>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</si>
  <si>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</si>
  <si>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</si>
  <si>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</si>
  <si>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</si>
  <si>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</si>
  <si>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</si>
  <si>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</si>
  <si>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</si>
  <si>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</si>
  <si>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</si>
  <si>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</si>
  <si>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</si>
  <si>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</si>
  <si>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</si>
  <si>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</si>
  <si>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</si>
  <si>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</si>
  <si>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</si>
  <si>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</si>
  <si>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</si>
  <si>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</si>
  <si>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</si>
  <si>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</si>
  <si>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</si>
  <si>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</si>
  <si>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</si>
  <si>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</si>
  <si>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</si>
  <si>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</si>
  <si>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</si>
  <si>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</si>
  <si>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</si>
  <si>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</si>
  <si>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</si>
  <si>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</si>
  <si>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</si>
  <si>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</si>
  <si>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</si>
  <si>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</si>
  <si>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</si>
  <si>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</si>
  <si>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</si>
  <si>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</si>
  <si>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</si>
  <si>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</si>
  <si>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</si>
  <si>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</si>
  <si>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</si>
  <si>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</si>
  <si>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</si>
  <si>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</si>
  <si>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</si>
  <si>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</si>
  <si>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</si>
  <si>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</si>
  <si>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</si>
  <si>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</si>
  <si>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</si>
  <si>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</si>
  <si>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</si>
  <si>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</si>
  <si>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</si>
  <si>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</si>
  <si>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</si>
  <si>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</si>
  <si>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</si>
  <si>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</si>
  <si>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</si>
  <si>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</si>
  <si>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</si>
  <si>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</si>
  <si>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</si>
  <si>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</si>
  <si>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</si>
  <si>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</si>
  <si>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</si>
  <si>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</si>
  <si>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</si>
  <si>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</si>
  <si>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</si>
  <si>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</si>
  <si>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</si>
  <si>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</si>
  <si>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</si>
  <si>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</si>
  <si>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</si>
  <si>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</si>
  <si>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</si>
  <si>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</si>
  <si>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</si>
  <si>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</si>
  <si>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</si>
  <si>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</si>
  <si>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</si>
  <si>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</si>
  <si>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</si>
  <si>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</si>
  <si>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</si>
  <si>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</si>
  <si>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</si>
  <si>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</si>
  <si>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</si>
  <si>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</si>
  <si>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</si>
  <si>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</si>
  <si>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</si>
  <si>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</si>
  <si>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</si>
  <si>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</si>
  <si>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</si>
  <si>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</si>
  <si>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</si>
  <si>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</si>
  <si>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</si>
  <si>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</si>
  <si>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</si>
  <si>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</si>
  <si>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</si>
  <si>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</si>
  <si>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</si>
  <si>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</si>
  <si>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</si>
  <si>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</si>
  <si>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</si>
  <si>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</si>
  <si>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</si>
  <si>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</si>
  <si>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</si>
  <si>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</si>
  <si>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</si>
  <si>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</si>
  <si>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</si>
  <si>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</si>
  <si>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</si>
  <si>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</si>
  <si>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</si>
  <si>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</si>
  <si>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</si>
  <si>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</si>
  <si>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</si>
  <si>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</si>
  <si>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</si>
  <si>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</si>
  <si>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</si>
  <si>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</si>
  <si>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</si>
  <si>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</si>
  <si>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</si>
  <si>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</si>
  <si>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</si>
  <si>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</si>
  <si>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</si>
  <si>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</si>
  <si>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</si>
  <si>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</si>
  <si>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</si>
  <si>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</si>
  <si>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</si>
  <si>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</si>
  <si>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</si>
  <si>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</si>
  <si>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</si>
  <si>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</si>
  <si>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</si>
  <si>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</si>
  <si>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</si>
  <si>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</si>
  <si>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</si>
  <si>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</si>
  <si>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</si>
  <si>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</si>
  <si>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</si>
  <si>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</si>
  <si>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</si>
  <si>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</si>
  <si>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</si>
  <si>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</si>
  <si>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</si>
  <si>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</si>
  <si>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</si>
  <si>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</si>
  <si>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</si>
  <si>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</si>
  <si>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</si>
  <si>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</si>
  <si>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</si>
  <si>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</si>
  <si>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</si>
  <si>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</si>
  <si>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</si>
  <si>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</si>
  <si>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</si>
  <si>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</si>
  <si>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</si>
  <si>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</si>
  <si>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</si>
  <si>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</si>
  <si>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</si>
  <si>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</si>
  <si>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</si>
  <si>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</si>
  <si>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</si>
  <si>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</si>
  <si>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</si>
  <si>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</si>
  <si>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</si>
  <si>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</si>
  <si>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</si>
  <si>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</si>
  <si>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</si>
  <si>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</si>
  <si>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</si>
  <si>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</si>
  <si>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</si>
  <si>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</si>
  <si>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</si>
  <si>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</si>
  <si>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</si>
  <si>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</si>
  <si>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</si>
  <si>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</si>
  <si>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</si>
  <si>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</si>
  <si>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</si>
  <si>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</si>
  <si>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</si>
  <si>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</si>
  <si>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</si>
  <si>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</si>
  <si>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</si>
  <si>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</si>
  <si>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</si>
  <si>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</si>
  <si>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</si>
  <si>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</si>
  <si>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</si>
  <si>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</si>
  <si>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</si>
  <si>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</si>
  <si>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</si>
  <si>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</si>
  <si>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</si>
  <si>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</si>
  <si>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</si>
  <si>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</si>
  <si>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</si>
  <si>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</si>
  <si>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</si>
  <si>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</si>
  <si>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</si>
  <si>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</si>
  <si>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</si>
  <si>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</si>
  <si>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</si>
  <si>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</si>
  <si>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</si>
  <si>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</si>
  <si>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</si>
  <si>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</si>
  <si>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</si>
  <si>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</si>
  <si>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</si>
  <si>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</si>
  <si>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</si>
  <si>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</si>
  <si>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</si>
  <si>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</si>
  <si>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</si>
  <si>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</si>
  <si>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</si>
  <si>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</si>
  <si>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</si>
  <si>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</si>
  <si>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</si>
  <si>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</si>
  <si>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</si>
  <si>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</si>
  <si>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</si>
  <si>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</si>
  <si>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</si>
  <si>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</si>
  <si>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</si>
  <si>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</si>
  <si>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</si>
  <si>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</si>
  <si>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</si>
  <si>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</si>
  <si>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</si>
  <si>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</si>
  <si>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</si>
  <si>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</si>
  <si>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</si>
  <si>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</si>
  <si>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</si>
  <si>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</si>
  <si>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</si>
  <si>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</si>
  <si>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</si>
  <si>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</si>
  <si>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</si>
  <si>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</si>
  <si>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</si>
  <si>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</si>
  <si>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</si>
  <si>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</si>
  <si>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</si>
  <si>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</si>
  <si>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</si>
  <si>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</si>
  <si>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</si>
  <si>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</si>
  <si>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</si>
  <si>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</si>
  <si>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</si>
  <si>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</si>
  <si>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</si>
  <si>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</si>
  <si>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</si>
  <si>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</si>
  <si>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</si>
  <si>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</si>
  <si>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</si>
  <si>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</si>
  <si>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</si>
  <si>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</si>
  <si>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</si>
  <si>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</si>
  <si>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</si>
  <si>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</si>
  <si>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</si>
  <si>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</si>
  <si>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</si>
  <si>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</si>
  <si>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</si>
  <si>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</si>
  <si>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</si>
  <si>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</si>
  <si>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</si>
  <si>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</si>
  <si>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</si>
  <si>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</si>
  <si>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</si>
  <si>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</si>
  <si>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</si>
  <si>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</si>
  <si>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</si>
  <si>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</si>
  <si>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</si>
  <si>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</si>
  <si>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</si>
  <si>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</si>
  <si>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</si>
  <si>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</si>
  <si>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</si>
  <si>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</si>
  <si>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</si>
  <si>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</si>
  <si>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</si>
  <si>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</si>
  <si>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</si>
  <si>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</si>
  <si>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</si>
  <si>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</si>
  <si>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</si>
  <si>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</si>
  <si>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</si>
  <si>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</si>
  <si>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</si>
  <si>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</si>
  <si>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</si>
  <si>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</si>
  <si>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</si>
  <si>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</si>
  <si>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</si>
  <si>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</si>
  <si>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</si>
  <si>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</si>
  <si>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</si>
  <si>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</si>
  <si>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</si>
  <si>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</si>
  <si>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</si>
  <si>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</si>
  <si>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</si>
  <si>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</si>
  <si>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</si>
  <si>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</si>
  <si>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</si>
  <si>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</si>
  <si>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</si>
  <si>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</si>
  <si>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</si>
  <si>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</si>
  <si>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</si>
  <si>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</si>
  <si>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</si>
  <si>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</si>
  <si>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</si>
  <si>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</si>
  <si>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</si>
  <si>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</si>
  <si>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</si>
  <si>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</si>
  <si>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</si>
  <si>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</si>
  <si>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</si>
  <si>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</si>
  <si>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</si>
  <si>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</si>
  <si>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</si>
  <si>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</si>
  <si>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</si>
  <si>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</si>
  <si>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</si>
  <si>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</si>
  <si>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</si>
  <si>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</si>
  <si>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</si>
  <si>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</si>
  <si>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</si>
  <si>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</si>
  <si>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</si>
  <si>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</si>
  <si>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</si>
  <si>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</si>
  <si>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</si>
  <si>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</si>
  <si>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</si>
  <si>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</si>
  <si>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</si>
  <si>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</si>
  <si>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</si>
  <si>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</si>
  <si>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</si>
  <si>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</si>
  <si>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</si>
  <si>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</si>
  <si>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</si>
  <si>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</si>
  <si>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</si>
  <si>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</si>
  <si>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</si>
  <si>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</si>
  <si>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</si>
  <si>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</si>
  <si>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</si>
  <si>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</si>
  <si>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</si>
  <si>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</si>
  <si>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</si>
  <si>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</si>
  <si>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</si>
  <si>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</si>
  <si>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</si>
  <si>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</si>
  <si>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</si>
  <si>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</si>
  <si>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</si>
  <si>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</si>
  <si>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</si>
  <si>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</si>
  <si>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</si>
  <si>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</si>
  <si>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</si>
  <si>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</si>
  <si>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</si>
  <si>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</si>
  <si>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</si>
  <si>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</si>
  <si>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</si>
  <si>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</si>
  <si>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</si>
  <si>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</si>
  <si>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</si>
  <si>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</si>
  <si>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</si>
  <si>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</si>
  <si>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</si>
  <si>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</si>
  <si>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</si>
  <si>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</si>
  <si>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</si>
  <si>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</si>
  <si>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</si>
  <si>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</si>
  <si>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</si>
  <si>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</si>
  <si>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</si>
  <si>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</si>
  <si>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</si>
  <si>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</si>
  <si>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</si>
  <si>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</si>
  <si>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</si>
  <si>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</si>
  <si>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</si>
  <si>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</si>
  <si>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</si>
  <si>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</si>
  <si>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</si>
  <si>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</si>
  <si>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</si>
  <si>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</si>
  <si>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</si>
  <si>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</si>
  <si>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</si>
  <si>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</si>
  <si>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</si>
  <si>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</si>
  <si>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</si>
  <si>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</si>
  <si>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</si>
  <si>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</si>
  <si>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</si>
  <si>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</si>
  <si>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</si>
  <si>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</si>
  <si>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</si>
  <si>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</si>
  <si>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</si>
  <si>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</si>
  <si>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</si>
  <si>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</si>
  <si>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</si>
  <si>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</si>
  <si>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</si>
  <si>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</si>
  <si>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</si>
  <si>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</si>
  <si>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</si>
  <si>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</si>
  <si>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</si>
  <si>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</si>
  <si>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</si>
  <si>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</si>
  <si>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</si>
  <si>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</si>
  <si>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</si>
  <si>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</si>
  <si>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</si>
  <si>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</si>
  <si>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</si>
  <si>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</si>
  <si>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</si>
  <si>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</si>
  <si>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</si>
  <si>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</si>
  <si>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</si>
  <si>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</si>
  <si>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</si>
  <si>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</si>
  <si>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</si>
  <si>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</si>
  <si>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</si>
  <si>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</si>
  <si>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</si>
  <si>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</si>
  <si>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</si>
  <si>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</si>
  <si>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</si>
  <si>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</si>
  <si>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</si>
  <si>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</si>
  <si>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</si>
  <si>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</si>
  <si>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</si>
  <si>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</si>
  <si>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</si>
  <si>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</si>
  <si>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</si>
  <si>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</si>
  <si>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</si>
  <si>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</si>
  <si>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</si>
  <si>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</si>
  <si>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</si>
  <si>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</si>
  <si>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</si>
  <si>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</si>
  <si>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</si>
  <si>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</si>
  <si>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</si>
  <si>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</si>
  <si>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</si>
  <si>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</si>
  <si>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</si>
  <si>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</si>
  <si>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</si>
  <si>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</si>
  <si>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</si>
  <si>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</si>
  <si>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</si>
  <si>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</si>
  <si>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</si>
  <si>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</si>
  <si>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</si>
  <si>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</si>
  <si>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</si>
  <si>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</si>
  <si>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</si>
  <si>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</si>
  <si>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</si>
  <si>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</si>
  <si>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</si>
  <si>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</si>
  <si>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</si>
  <si>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</si>
  <si>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</si>
  <si>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</si>
  <si>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</si>
  <si>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</si>
  <si>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</si>
  <si>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</si>
  <si>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</si>
  <si>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</si>
  <si>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</si>
  <si>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</si>
  <si>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</si>
  <si>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</si>
  <si>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</si>
  <si>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</si>
  <si>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</si>
  <si>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</si>
  <si>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</si>
  <si>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</si>
  <si>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</si>
  <si>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</si>
  <si>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</si>
  <si>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</si>
  <si>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</si>
  <si>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</si>
  <si>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</si>
  <si>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</si>
  <si>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</si>
  <si>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</si>
  <si>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</si>
  <si>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</si>
  <si>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</si>
  <si>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</si>
  <si>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</si>
  <si>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</si>
  <si>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</si>
  <si>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</si>
  <si>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</si>
  <si>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</si>
  <si>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</si>
  <si>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</si>
  <si>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</si>
  <si>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</si>
  <si>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</si>
  <si>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</si>
  <si>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</si>
  <si>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</si>
  <si>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</si>
  <si>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</si>
  <si>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</si>
  <si>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</si>
  <si>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</si>
  <si>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</si>
  <si>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</si>
  <si>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</si>
  <si>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</si>
  <si>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</si>
  <si>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</si>
  <si>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</si>
  <si>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</si>
  <si>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</si>
  <si>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</si>
  <si>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</si>
  <si>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</si>
  <si>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</si>
  <si>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</si>
  <si>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</si>
  <si>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</si>
  <si>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</si>
  <si>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</si>
  <si>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</si>
  <si>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</si>
  <si>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</si>
  <si>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</si>
  <si>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</si>
  <si>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</si>
  <si>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</si>
  <si>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</si>
  <si>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</si>
  <si>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</si>
  <si>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</si>
  <si>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</si>
  <si>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</si>
  <si>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</si>
  <si>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</si>
  <si>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</si>
  <si>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</si>
  <si>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</si>
  <si>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</si>
  <si>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</si>
  <si>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</si>
  <si>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</si>
  <si>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</si>
  <si>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</si>
  <si>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</si>
  <si>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</si>
  <si>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</si>
  <si>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</si>
  <si>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</si>
  <si>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</si>
  <si>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</si>
  <si>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</si>
  <si>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</si>
  <si>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</si>
  <si>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</si>
  <si>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</si>
  <si>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</si>
  <si>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</si>
  <si>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</si>
  <si>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</si>
  <si>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</si>
  <si>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</si>
  <si>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</si>
  <si>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</si>
  <si>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</si>
  <si>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</si>
  <si>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</si>
  <si>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</si>
  <si>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</si>
  <si>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</si>
  <si>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</si>
  <si>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</si>
  <si>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</si>
  <si>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</si>
  <si>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</si>
  <si>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</si>
  <si>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</si>
  <si>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</si>
  <si>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</si>
  <si>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</si>
  <si>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</si>
  <si>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</si>
  <si>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</si>
  <si>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</si>
  <si>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</si>
  <si>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</si>
  <si>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</si>
  <si>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</si>
  <si>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</si>
  <si>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</si>
  <si>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</si>
  <si>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</si>
  <si>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</si>
  <si>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</si>
  <si>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</si>
  <si>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</si>
  <si>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</si>
  <si>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</si>
  <si>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</si>
  <si>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</si>
  <si>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</si>
  <si>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</si>
  <si>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</si>
  <si>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</si>
  <si>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</si>
  <si>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</si>
  <si>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</si>
  <si>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</si>
  <si>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</si>
  <si>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</si>
  <si>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</si>
  <si>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</si>
  <si>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</si>
  <si>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</si>
  <si>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</si>
  <si>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</si>
  <si>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</si>
  <si>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</si>
  <si>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</si>
  <si>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</si>
  <si>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</si>
  <si>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</si>
  <si>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</si>
  <si>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</si>
  <si>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</si>
  <si>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</si>
  <si>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</si>
  <si>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</si>
  <si>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</si>
  <si>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</si>
  <si>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</si>
  <si>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</si>
  <si>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</si>
  <si>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</si>
  <si>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</si>
  <si>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</si>
  <si>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</si>
  <si>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</si>
  <si>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</si>
  <si>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</si>
  <si>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</si>
  <si>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</si>
  <si>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</si>
  <si>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</si>
  <si>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</si>
  <si>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</si>
  <si>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</si>
  <si>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</si>
  <si>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</si>
  <si>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</si>
  <si>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</si>
  <si>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</si>
  <si>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</si>
  <si>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</si>
  <si>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</si>
  <si>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</si>
  <si>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</si>
  <si>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</si>
  <si>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</si>
  <si>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</si>
  <si>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</si>
  <si>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</si>
  <si>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</si>
  <si>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</si>
  <si>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</si>
  <si>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</si>
  <si>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</si>
  <si>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</si>
  <si>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</si>
  <si>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</si>
  <si>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</si>
  <si>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</si>
  <si>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</si>
  <si>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</si>
  <si>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</si>
  <si>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</si>
  <si>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</si>
  <si>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</si>
  <si>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</si>
  <si>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</si>
  <si>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</si>
  <si>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</si>
  <si>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</si>
  <si>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</si>
  <si>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</si>
  <si>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</si>
  <si>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</si>
  <si>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</si>
  <si>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</si>
  <si>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</si>
  <si>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</si>
  <si>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</si>
  <si>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</si>
  <si>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</si>
  <si>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</si>
  <si>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</si>
  <si>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</si>
  <si>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</si>
  <si>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</si>
  <si>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</si>
  <si>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</si>
  <si>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</si>
  <si>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</si>
  <si>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</si>
  <si>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</si>
  <si>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</si>
  <si>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</si>
  <si>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</si>
  <si>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</si>
  <si>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</si>
  <si>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</si>
  <si>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</si>
  <si>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</si>
  <si>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</si>
  <si>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</si>
  <si>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</si>
  <si>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</si>
  <si>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</si>
  <si>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</si>
  <si>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</si>
  <si>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</si>
  <si>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</si>
  <si>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</si>
  <si>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</si>
  <si>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</si>
  <si>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</si>
  <si>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</si>
  <si>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</si>
  <si>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</si>
  <si>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</si>
  <si>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</si>
  <si>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</si>
  <si>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</si>
  <si>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</si>
  <si>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</si>
  <si>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</si>
  <si>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</si>
  <si>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</si>
  <si>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</si>
  <si>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</si>
  <si>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</si>
  <si>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</si>
  <si>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</si>
  <si>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</si>
  <si>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</si>
  <si>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</si>
  <si>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</si>
  <si>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</si>
  <si>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</si>
  <si>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</si>
  <si>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</si>
  <si>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</si>
  <si>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</si>
  <si>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</si>
  <si>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</si>
  <si>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</si>
  <si>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</si>
  <si>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</si>
  <si>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</si>
  <si>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</si>
  <si>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</si>
  <si>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</si>
  <si>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</si>
  <si>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</si>
  <si>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</si>
  <si>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</si>
  <si>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</si>
  <si>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</si>
  <si>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</si>
  <si>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</si>
  <si>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</si>
  <si>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</si>
  <si>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</si>
  <si>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</si>
  <si>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</si>
  <si>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</si>
  <si>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</si>
  <si>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</si>
  <si>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</si>
  <si>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</si>
  <si>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</si>
  <si>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</si>
  <si>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</si>
  <si>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</si>
  <si>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</si>
  <si>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</si>
  <si>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</si>
  <si>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</si>
  <si>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</si>
  <si>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</si>
  <si>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</si>
  <si>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</si>
  <si>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</si>
  <si>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</si>
  <si>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</si>
  <si>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</si>
  <si>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</si>
  <si>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</si>
  <si>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</si>
  <si>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</si>
  <si>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</si>
  <si>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</si>
  <si>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</si>
  <si>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</si>
  <si>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</si>
  <si>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</si>
  <si>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</si>
  <si>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</si>
  <si>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</si>
  <si>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</si>
  <si>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</si>
  <si>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</si>
  <si>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</si>
  <si>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</si>
  <si>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</si>
  <si>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</si>
  <si>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</si>
  <si>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</si>
  <si>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</si>
  <si>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</si>
  <si>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</si>
  <si>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</si>
  <si>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</si>
  <si>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</si>
  <si>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</si>
  <si>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</si>
  <si>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</si>
  <si>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</si>
  <si>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</si>
  <si>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</si>
  <si>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</si>
  <si>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</si>
  <si>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</si>
  <si>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</si>
  <si>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</si>
  <si>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</si>
  <si>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</si>
  <si>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</si>
  <si>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</si>
  <si>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</si>
  <si>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</si>
  <si>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</si>
  <si>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</si>
  <si>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</si>
  <si>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</si>
  <si>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</si>
  <si>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</si>
  <si>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</si>
  <si>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</si>
  <si>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</si>
  <si>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</si>
  <si>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</si>
  <si>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</si>
  <si>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</si>
  <si>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</si>
  <si>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</si>
  <si>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</si>
  <si>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</si>
  <si>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</si>
  <si>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</si>
  <si>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</si>
  <si>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</si>
  <si>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</si>
  <si>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</si>
  <si>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</si>
  <si>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</si>
  <si>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</si>
  <si>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</si>
  <si>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</si>
  <si>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</si>
  <si>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</si>
  <si>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</si>
  <si>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</si>
  <si>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</si>
  <si>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</si>
  <si>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</si>
  <si>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</si>
  <si>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</si>
  <si>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</si>
  <si>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</si>
  <si>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</si>
  <si>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</si>
  <si>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</si>
  <si>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</si>
  <si>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</si>
  <si>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</si>
  <si>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</si>
  <si>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</si>
  <si>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</si>
  <si>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</si>
  <si>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</si>
  <si>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</si>
  <si>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</si>
  <si>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</si>
  <si>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</si>
  <si>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</si>
  <si>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</si>
  <si>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</si>
  <si>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</si>
  <si>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</si>
  <si>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</si>
  <si>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</si>
  <si>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</si>
  <si>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</si>
  <si>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</si>
  <si>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</si>
  <si>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</si>
  <si>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</si>
  <si>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</si>
  <si>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</si>
  <si>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</si>
  <si>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</si>
  <si>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</si>
  <si>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</si>
  <si>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</si>
  <si>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</si>
  <si>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</si>
  <si>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</si>
  <si>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</si>
  <si>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</si>
  <si>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</si>
  <si>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</si>
  <si>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</si>
  <si>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</si>
  <si>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</si>
  <si>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</si>
  <si>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</si>
  <si>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</si>
  <si>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</si>
  <si>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</si>
  <si>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</si>
  <si>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</si>
  <si>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</si>
  <si>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</si>
  <si>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</si>
  <si>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</si>
  <si>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</si>
  <si>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</si>
  <si>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</si>
  <si>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</si>
  <si>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</si>
  <si>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</si>
  <si>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</si>
  <si>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</si>
  <si>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</si>
  <si>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</si>
  <si>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</si>
  <si>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</si>
  <si>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</si>
  <si>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</si>
  <si>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</si>
  <si>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</si>
  <si>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</si>
  <si>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</si>
  <si>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</si>
  <si>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</si>
  <si>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</si>
  <si>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</si>
  <si>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</si>
  <si>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</si>
  <si>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</si>
  <si>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</si>
  <si>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</si>
  <si>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</si>
  <si>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</si>
  <si>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</si>
  <si>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</si>
  <si>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</si>
  <si>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</si>
  <si>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</si>
  <si>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</si>
  <si>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</si>
  <si>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</si>
  <si>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</si>
  <si>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</si>
  <si>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</si>
  <si>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</si>
  <si>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</si>
  <si>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</si>
  <si>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</si>
  <si>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</si>
  <si>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</si>
  <si>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</si>
  <si>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</si>
  <si>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</si>
  <si>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</si>
  <si>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</si>
  <si>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</si>
  <si>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</si>
  <si>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</si>
  <si>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</si>
  <si>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</si>
  <si>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</si>
  <si>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</si>
  <si>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</si>
  <si>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</si>
  <si>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</si>
  <si>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</si>
  <si>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</si>
  <si>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</si>
  <si>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</si>
  <si>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</si>
  <si>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</si>
  <si>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</si>
  <si>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</si>
  <si>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</si>
  <si>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</si>
  <si>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</si>
  <si>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</si>
  <si>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</si>
  <si>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</si>
  <si>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</si>
  <si>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</si>
  <si>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</si>
  <si>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</si>
  <si>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</si>
  <si>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</si>
  <si>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</si>
  <si>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</si>
  <si>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</si>
  <si>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</si>
  <si>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</si>
  <si>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</si>
  <si>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</si>
  <si>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</si>
  <si>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</si>
  <si>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</si>
  <si>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</si>
  <si>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</si>
  <si>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</si>
  <si>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</si>
  <si>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</si>
  <si>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</si>
  <si>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</si>
  <si>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</si>
  <si>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</si>
  <si>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</si>
  <si>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</si>
  <si>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</si>
  <si>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</si>
  <si>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</si>
  <si>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</si>
  <si>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</si>
  <si>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</si>
  <si>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</si>
  <si>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</si>
  <si>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</si>
  <si>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</si>
  <si>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</si>
  <si>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</si>
  <si>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</si>
  <si>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</si>
  <si>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</si>
  <si>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</si>
  <si>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</si>
  <si>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</si>
  <si>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</si>
  <si>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</si>
  <si>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</si>
  <si>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</si>
  <si>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</si>
  <si>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</si>
  <si>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</si>
  <si>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</si>
  <si>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</si>
  <si>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</si>
  <si>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</si>
  <si>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</si>
  <si>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</si>
  <si>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</si>
  <si>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</si>
  <si>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</si>
  <si>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</si>
  <si>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</si>
  <si>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</si>
  <si>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</si>
  <si>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</si>
  <si>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</si>
  <si>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</si>
  <si>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</si>
  <si>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</si>
  <si>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</si>
  <si>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</si>
  <si>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</si>
  <si>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</si>
  <si>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</si>
  <si>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</si>
  <si>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</si>
  <si>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</si>
  <si>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</si>
  <si>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</si>
  <si>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</si>
  <si>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</si>
  <si>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</si>
  <si>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</si>
  <si>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</si>
  <si>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</si>
  <si>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</si>
  <si>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</si>
  <si>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</si>
  <si>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</si>
  <si>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</si>
  <si>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</si>
  <si>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</si>
  <si>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</si>
  <si>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</si>
  <si>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</si>
  <si>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</si>
  <si>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</si>
  <si>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</si>
  <si>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</si>
  <si>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</si>
  <si>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</si>
  <si>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</si>
  <si>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</si>
  <si>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</si>
  <si>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</si>
  <si>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</si>
  <si>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</si>
  <si>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</si>
  <si>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</si>
  <si>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</si>
  <si>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</si>
  <si>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</si>
  <si>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</si>
  <si>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</si>
  <si>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</si>
  <si>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</si>
  <si>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</si>
  <si>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</si>
  <si>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</si>
  <si>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</si>
  <si>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</si>
  <si>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</si>
  <si>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</si>
  <si>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</si>
  <si>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</si>
  <si>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</si>
  <si>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</si>
  <si>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</si>
  <si>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</si>
  <si>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</si>
  <si>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</si>
  <si>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</si>
  <si>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</si>
  <si>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</si>
  <si>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</si>
  <si>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</si>
  <si>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</si>
  <si>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</si>
  <si>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</si>
  <si>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</si>
  <si>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</si>
  <si>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</si>
  <si>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</si>
  <si>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</si>
  <si>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</si>
  <si>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</si>
  <si>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</si>
  <si>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</si>
  <si>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</si>
  <si>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</si>
  <si>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</si>
  <si>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</si>
  <si>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</si>
  <si>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</si>
  <si>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</si>
  <si>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</si>
  <si>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</si>
  <si>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</si>
  <si>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</si>
  <si>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</si>
  <si>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</si>
  <si>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</si>
  <si>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</si>
  <si>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</si>
  <si>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</si>
  <si>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</si>
  <si>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</si>
  <si>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</si>
  <si>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</si>
  <si>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</si>
  <si>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</si>
  <si>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</si>
  <si>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</si>
  <si>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</si>
  <si>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</si>
  <si>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</si>
  <si>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</si>
  <si>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</si>
  <si>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</si>
  <si>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</si>
  <si>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</si>
  <si>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</si>
  <si>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</si>
  <si>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</si>
  <si>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</si>
  <si>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</si>
  <si>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</si>
  <si>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</si>
  <si>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</si>
  <si>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</si>
  <si>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</si>
  <si>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</si>
  <si>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</si>
  <si>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</si>
  <si>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</si>
  <si>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</si>
  <si>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</si>
  <si>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</si>
  <si>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</si>
  <si>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</si>
  <si>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</si>
  <si>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</si>
  <si>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</si>
  <si>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</si>
  <si>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</si>
  <si>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</si>
  <si>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</si>
  <si>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</si>
  <si>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</si>
  <si>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</si>
  <si>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</si>
  <si>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</si>
  <si>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</si>
  <si>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</si>
  <si>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</si>
  <si>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</si>
  <si>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</si>
  <si>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</si>
  <si>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</si>
  <si>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</si>
  <si>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</si>
  <si>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</si>
  <si>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</si>
  <si>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</si>
  <si>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</si>
  <si>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</si>
  <si>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</si>
  <si>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</si>
  <si>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</si>
  <si>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</si>
  <si>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</si>
  <si>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</si>
  <si>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</si>
  <si>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</si>
  <si>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</si>
  <si>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</si>
  <si>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</si>
  <si>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</si>
  <si>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</si>
  <si>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</si>
  <si>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</si>
  <si>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</si>
  <si>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</si>
  <si>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</si>
  <si>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</si>
  <si>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</si>
  <si>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</si>
  <si>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</si>
  <si>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</si>
  <si>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</si>
  <si>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</si>
  <si>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</si>
  <si>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</si>
  <si>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</si>
  <si>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</si>
  <si>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</si>
  <si>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</si>
  <si>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</si>
  <si>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</si>
  <si>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</si>
  <si>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</si>
  <si>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</si>
  <si>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</si>
  <si>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</si>
  <si>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</si>
  <si>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</si>
  <si>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</si>
  <si>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</si>
  <si>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</si>
  <si>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</si>
  <si>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</si>
  <si>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</si>
  <si>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</si>
  <si>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</si>
  <si>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</si>
  <si>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</si>
  <si>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</si>
  <si>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</si>
  <si>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</si>
  <si>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</si>
  <si>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</si>
  <si>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</si>
  <si>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</si>
  <si>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</si>
  <si>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</si>
  <si>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</si>
  <si>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</si>
  <si>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</si>
  <si>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</si>
  <si>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</si>
  <si>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</si>
  <si>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</si>
  <si>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</si>
  <si>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</si>
  <si>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</si>
  <si>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</si>
  <si>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</si>
  <si>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</si>
  <si>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</si>
  <si>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</si>
  <si>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</si>
  <si>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</si>
  <si>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</si>
  <si>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</si>
  <si>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</si>
  <si>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</si>
  <si>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</si>
  <si>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</si>
  <si>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</si>
  <si>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</si>
  <si>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</si>
  <si>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</si>
  <si>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</si>
  <si>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</si>
  <si>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</si>
  <si>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</si>
  <si>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</si>
  <si>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</si>
  <si>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</si>
  <si>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</si>
  <si>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</si>
  <si>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</si>
  <si>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</si>
  <si>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</si>
  <si>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</si>
  <si>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</si>
  <si>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</si>
  <si>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</si>
  <si>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</si>
  <si>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</si>
  <si>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</si>
  <si>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</si>
  <si>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</si>
  <si>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</si>
  <si>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</si>
  <si>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</si>
  <si>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</si>
  <si>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</si>
  <si>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</si>
  <si>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</si>
  <si>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</si>
  <si>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</si>
  <si>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</si>
  <si>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</si>
  <si>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</si>
  <si>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</si>
  <si>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</si>
  <si>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</si>
  <si>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</si>
  <si>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</si>
  <si>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</si>
  <si>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</si>
  <si>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</si>
  <si>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</si>
  <si>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</si>
  <si>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</si>
  <si>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</si>
  <si>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</si>
  <si>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</si>
  <si>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</si>
  <si>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</si>
  <si>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</si>
  <si>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</si>
  <si>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</si>
  <si>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</si>
  <si>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</si>
  <si>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</si>
  <si>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</si>
  <si>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</si>
  <si>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</si>
  <si>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</si>
  <si>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</si>
  <si>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</si>
  <si>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</si>
  <si>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</si>
  <si>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</si>
  <si>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</si>
  <si>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</si>
  <si>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</si>
  <si>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</si>
  <si>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</si>
  <si>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</si>
  <si>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</si>
  <si>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</si>
  <si>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</si>
  <si>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</si>
  <si>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</si>
  <si>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</si>
  <si>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</si>
  <si>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</si>
  <si>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</si>
  <si>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</si>
  <si>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</si>
  <si>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</si>
  <si>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</si>
  <si>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</si>
  <si>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</si>
  <si>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</si>
  <si>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</si>
  <si>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</si>
  <si>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</si>
  <si>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</si>
  <si>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</si>
  <si>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</si>
  <si>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</si>
  <si>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</si>
  <si>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</si>
  <si>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</si>
  <si>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</si>
  <si>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</si>
  <si>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</si>
  <si>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</si>
  <si>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</si>
  <si>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</si>
  <si>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</si>
  <si>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</si>
  <si>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</si>
  <si>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</si>
  <si>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</si>
  <si>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</si>
  <si>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</si>
  <si>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</si>
  <si>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</si>
  <si>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</si>
  <si>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</si>
  <si>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</si>
  <si>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</si>
  <si>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</si>
  <si>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</si>
  <si>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</si>
  <si>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</si>
  <si>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</si>
  <si>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</si>
  <si>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</si>
  <si>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</si>
  <si>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</si>
  <si>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</si>
  <si>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</si>
  <si>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</si>
  <si>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</si>
  <si>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</si>
  <si>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</si>
  <si>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</si>
  <si>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</si>
  <si>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</si>
  <si>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</si>
  <si>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</si>
  <si>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</si>
  <si>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</si>
  <si>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</si>
  <si>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</si>
  <si>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</si>
  <si>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</si>
  <si>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</si>
  <si>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</si>
  <si>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</si>
  <si>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</si>
  <si>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</si>
  <si>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</si>
  <si>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</si>
  <si>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</si>
  <si>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</si>
  <si>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</si>
  <si>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</si>
  <si>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</si>
  <si>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</si>
  <si>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</si>
  <si>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</si>
  <si>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</si>
  <si>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</si>
  <si>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</si>
  <si>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</si>
  <si>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</si>
  <si>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</si>
  <si>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</si>
  <si>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</si>
  <si>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</si>
  <si>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</si>
  <si>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</si>
  <si>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</si>
  <si>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</si>
  <si>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</si>
  <si>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</si>
  <si>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</si>
  <si>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</si>
  <si>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</si>
  <si>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</si>
  <si>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</si>
  <si>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</si>
  <si>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</si>
  <si>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</si>
  <si>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</si>
  <si>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</si>
  <si>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</si>
  <si>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</si>
  <si>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</si>
  <si>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</si>
  <si>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</si>
  <si>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</si>
  <si>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</si>
  <si>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</si>
  <si>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</si>
  <si>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</si>
  <si>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</si>
  <si>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</si>
  <si>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</si>
  <si>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</si>
  <si>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</si>
  <si>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</si>
  <si>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</si>
  <si>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</si>
  <si>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</si>
  <si>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</si>
  <si>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</si>
  <si>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</si>
  <si>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</si>
  <si>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</si>
  <si>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</si>
  <si>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</si>
  <si>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</si>
  <si>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</si>
  <si>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</si>
  <si>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</si>
  <si>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</si>
  <si>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</si>
  <si>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</si>
  <si>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</si>
  <si>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</si>
  <si>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</si>
  <si>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</si>
  <si>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</si>
  <si>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</si>
  <si>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</si>
  <si>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</si>
  <si>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</si>
  <si>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</si>
  <si>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</si>
  <si>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</si>
  <si>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</si>
  <si>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</si>
  <si>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</si>
  <si>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</si>
  <si>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</si>
  <si>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</si>
  <si>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</si>
  <si>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</si>
  <si>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</si>
  <si>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</si>
  <si>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</si>
  <si>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</si>
  <si>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</si>
  <si>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</si>
  <si>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</si>
  <si>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</si>
  <si>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</si>
  <si>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</si>
  <si>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</si>
  <si>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</si>
  <si>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</si>
  <si>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</si>
  <si>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</si>
  <si>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</si>
  <si>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</si>
  <si>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</si>
  <si>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</si>
  <si>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</si>
  <si>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</si>
  <si>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</si>
  <si>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</si>
  <si>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</si>
  <si>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</si>
  <si>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</si>
  <si>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</si>
  <si>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</si>
  <si>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</si>
  <si>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</si>
  <si>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</si>
  <si>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</si>
  <si>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</si>
  <si>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</si>
  <si>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</si>
  <si>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</si>
  <si>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</si>
  <si>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</si>
  <si>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</si>
  <si>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</si>
  <si>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</si>
  <si>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</si>
  <si>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</si>
  <si>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</si>
  <si>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</si>
  <si>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</si>
  <si>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</si>
  <si>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</si>
  <si>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</si>
  <si>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</si>
  <si>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</si>
  <si>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</si>
  <si>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</si>
  <si>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</si>
  <si>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</si>
  <si>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</si>
  <si>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</si>
  <si>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</si>
  <si>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</si>
  <si>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</si>
  <si>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</si>
  <si>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</si>
  <si>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</si>
  <si>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</si>
  <si>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</si>
  <si>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</si>
  <si>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</si>
  <si>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</si>
  <si>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</si>
  <si>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</si>
  <si>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</si>
  <si>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</si>
  <si>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</si>
  <si>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</si>
  <si>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</si>
  <si>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</si>
  <si>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</si>
  <si>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</si>
  <si>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</si>
  <si>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</si>
  <si>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</si>
  <si>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</si>
  <si>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</si>
  <si>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</si>
  <si>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</si>
  <si>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</si>
  <si>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</si>
  <si>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</si>
  <si>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</si>
  <si>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</si>
  <si>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</si>
  <si>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</si>
  <si>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</si>
  <si>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</si>
  <si>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</si>
  <si>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</si>
  <si>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</si>
  <si>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</si>
  <si>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</si>
  <si>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</si>
  <si>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</si>
  <si>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</si>
  <si>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</si>
  <si>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</si>
  <si>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</si>
  <si>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</si>
  <si>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</si>
  <si>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</si>
  <si>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</si>
  <si>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</si>
  <si>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</si>
  <si>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</si>
  <si>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</si>
  <si>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</si>
  <si>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</si>
  <si>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</si>
  <si>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</si>
  <si>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</si>
  <si>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</si>
  <si>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</si>
  <si>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</si>
  <si>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</si>
  <si>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</si>
  <si>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</si>
  <si>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</si>
  <si>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</si>
  <si>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</si>
  <si>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</si>
  <si>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</si>
  <si>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</si>
  <si>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</si>
  <si>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</si>
  <si>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</si>
  <si>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</si>
  <si>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</si>
  <si>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</si>
  <si>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</si>
  <si>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</si>
  <si>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</si>
  <si>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</si>
  <si>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</si>
  <si>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</si>
  <si>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</si>
  <si>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</si>
  <si>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</si>
  <si>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</si>
  <si>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</si>
  <si>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</si>
  <si>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</si>
  <si>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</si>
  <si>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</si>
  <si>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</si>
  <si>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</si>
  <si>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</si>
  <si>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</si>
  <si>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</si>
  <si>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</si>
  <si>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</si>
  <si>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</si>
  <si>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</si>
  <si>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</si>
  <si>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</si>
  <si>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</si>
  <si>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</si>
  <si>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</si>
  <si>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</si>
  <si>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</si>
  <si>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</si>
  <si>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</si>
  <si>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</si>
  <si>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</si>
  <si>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</si>
  <si>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</si>
  <si>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</si>
  <si>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</si>
  <si>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</si>
  <si>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</si>
  <si>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</si>
  <si>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</si>
  <si>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</si>
  <si>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</si>
  <si>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</si>
  <si>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</si>
  <si>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</si>
  <si>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</si>
  <si>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</si>
  <si>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</si>
  <si>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</si>
  <si>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</si>
  <si>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</si>
  <si>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</si>
  <si>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</si>
  <si>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</si>
  <si>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</si>
  <si>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</si>
  <si>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</si>
  <si>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</si>
  <si>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</si>
  <si>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</si>
  <si>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</si>
  <si>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</si>
  <si>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</si>
  <si>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</si>
  <si>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</si>
  <si>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</si>
  <si>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</si>
  <si>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</si>
  <si>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</si>
  <si>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</si>
  <si>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</si>
  <si>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</si>
  <si>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</si>
  <si>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</si>
  <si>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</si>
  <si>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</si>
  <si>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</si>
  <si>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</si>
  <si>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</si>
  <si>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</si>
  <si>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</si>
  <si>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</si>
  <si>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</si>
  <si>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</si>
  <si>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</si>
  <si>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</si>
  <si>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</si>
  <si>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</si>
  <si>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</si>
  <si>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</si>
  <si>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</si>
  <si>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</si>
  <si>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</si>
  <si>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</si>
  <si>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</si>
  <si>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</si>
  <si>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</si>
  <si>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</si>
  <si>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</si>
  <si>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</si>
  <si>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</si>
  <si>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</si>
  <si>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</si>
  <si>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</si>
  <si>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</si>
  <si>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</si>
  <si>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</si>
  <si>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</si>
  <si>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</si>
  <si>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</si>
  <si>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</si>
  <si>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</si>
  <si>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</si>
  <si>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</si>
  <si>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</si>
  <si>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</si>
  <si>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</si>
  <si>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</si>
  <si>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</si>
  <si>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</si>
  <si>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</si>
  <si>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</si>
  <si>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</si>
  <si>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</si>
  <si>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</si>
  <si>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</si>
  <si>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</si>
  <si>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</si>
  <si>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</si>
  <si>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</si>
  <si>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</si>
  <si>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</si>
  <si>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</si>
  <si>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</si>
  <si>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</si>
  <si>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</si>
  <si>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</si>
  <si>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</si>
  <si>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</si>
  <si>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</si>
  <si>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</si>
  <si>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</si>
  <si>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</si>
  <si>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</si>
  <si>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</si>
  <si>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</si>
  <si>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</si>
  <si>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</si>
  <si>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</si>
  <si>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</si>
  <si>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</si>
  <si>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</si>
  <si>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</si>
  <si>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</si>
  <si>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</si>
  <si>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</si>
  <si>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</si>
  <si>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</si>
  <si>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</si>
  <si>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</si>
  <si>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</si>
  <si>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</si>
  <si>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</si>
  <si>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</si>
  <si>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</si>
  <si>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</si>
  <si>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</si>
  <si>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</si>
  <si>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</si>
  <si>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</si>
  <si>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</si>
  <si>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</si>
  <si>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</si>
  <si>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</si>
  <si>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</si>
  <si>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</si>
  <si>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</si>
  <si>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</si>
  <si>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</si>
  <si>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</si>
  <si>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</si>
  <si>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</si>
  <si>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</si>
  <si>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</si>
  <si>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</si>
  <si>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</si>
  <si>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</si>
  <si>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</si>
  <si>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</si>
  <si>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</si>
  <si>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</si>
  <si>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</si>
  <si>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</si>
  <si>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</si>
  <si>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</si>
  <si>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</si>
  <si>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</si>
  <si>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</si>
  <si>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</si>
  <si>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</si>
  <si>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</si>
  <si>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</si>
  <si>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</si>
  <si>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</si>
  <si>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</si>
  <si>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</si>
  <si>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</si>
  <si>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</si>
  <si>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</si>
  <si>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</si>
  <si>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</si>
  <si>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</si>
  <si>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</si>
  <si>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</si>
  <si>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</si>
  <si>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</si>
  <si>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</si>
  <si>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</si>
  <si>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</si>
  <si>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</si>
  <si>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</si>
  <si>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</si>
  <si>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</si>
  <si>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</si>
  <si>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</si>
  <si>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</si>
  <si>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</si>
  <si>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</si>
  <si>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</si>
  <si>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</si>
  <si>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</si>
  <si>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</si>
  <si>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</si>
  <si>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</si>
  <si>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</si>
  <si>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</si>
  <si>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</si>
  <si>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</si>
  <si>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</si>
  <si>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</si>
  <si>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</si>
  <si>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</si>
  <si>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</si>
  <si>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</si>
  <si>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</si>
  <si>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</si>
  <si>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</si>
  <si>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</si>
  <si>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</si>
  <si>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</si>
  <si>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</si>
  <si>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</si>
  <si>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</si>
  <si>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</si>
  <si>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</si>
  <si>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</si>
  <si>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</si>
  <si>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</si>
  <si>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</si>
  <si>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</si>
  <si>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</si>
  <si>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</si>
  <si>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</si>
  <si>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</si>
  <si>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</si>
  <si>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</si>
  <si>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</si>
  <si>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</si>
  <si>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</si>
  <si>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</si>
  <si>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</si>
  <si>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</si>
  <si>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</si>
  <si>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</si>
  <si>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</si>
  <si>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</si>
  <si>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</si>
  <si>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</si>
  <si>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</si>
  <si>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</si>
  <si>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</si>
  <si>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</si>
  <si>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</si>
  <si>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</si>
  <si>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</si>
  <si>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</si>
  <si>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</si>
  <si>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</si>
  <si>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</si>
  <si>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</si>
  <si>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</si>
  <si>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</si>
  <si>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</si>
  <si>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</si>
  <si>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</si>
  <si>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</si>
  <si>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</si>
  <si>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</si>
  <si>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</si>
  <si>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</si>
  <si>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</si>
  <si>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</si>
  <si>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</si>
  <si>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</si>
  <si>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</si>
  <si>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</si>
  <si>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</si>
  <si>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</si>
  <si>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</si>
  <si>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</si>
  <si>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</si>
  <si>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</si>
  <si>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</si>
  <si>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</si>
  <si>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</si>
  <si>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</si>
  <si>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</si>
  <si>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</si>
  <si>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</si>
  <si>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</si>
  <si>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</si>
  <si>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</si>
  <si>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</si>
  <si>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</si>
  <si>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</si>
  <si>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</si>
  <si>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</si>
  <si>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</si>
  <si>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</si>
  <si>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</si>
  <si>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</si>
  <si>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</si>
  <si>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</si>
  <si>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</si>
  <si>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</si>
  <si>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</si>
  <si>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</si>
  <si>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</si>
  <si>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</si>
  <si>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</si>
  <si>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</si>
  <si>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</si>
  <si>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</si>
  <si>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</si>
  <si>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</si>
  <si>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</si>
  <si>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</si>
  <si>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</si>
  <si>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</si>
  <si>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</si>
  <si>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</si>
  <si>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</si>
  <si>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</si>
  <si>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</si>
  <si>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</si>
  <si>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</si>
  <si>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</si>
  <si>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</si>
  <si>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</si>
  <si>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</si>
  <si>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</si>
  <si>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</si>
  <si>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</si>
  <si>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</si>
  <si>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</si>
  <si>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</si>
  <si>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</si>
  <si>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</si>
  <si>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</si>
  <si>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</si>
  <si>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</si>
  <si>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</si>
  <si>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</si>
  <si>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</si>
  <si>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</si>
  <si>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</si>
  <si>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</si>
  <si>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</si>
  <si>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</si>
  <si>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</si>
  <si>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</si>
  <si>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</si>
  <si>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</si>
  <si>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</si>
  <si>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</si>
  <si>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</si>
  <si>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</si>
  <si>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</si>
  <si>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</si>
  <si>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</si>
  <si>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</si>
  <si>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</si>
  <si>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</si>
  <si>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</si>
  <si>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</si>
  <si>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</si>
  <si>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</si>
  <si>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</si>
  <si>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</si>
  <si>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</si>
  <si>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</si>
  <si>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</si>
  <si>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</si>
  <si>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</si>
  <si>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</si>
  <si>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</si>
  <si>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</si>
  <si>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</si>
  <si>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</si>
  <si>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</si>
  <si>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</si>
  <si>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</si>
  <si>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</si>
  <si>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</si>
  <si>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</si>
  <si>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</si>
  <si>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</si>
  <si>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</si>
  <si>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</si>
  <si>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</si>
  <si>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</si>
  <si>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</si>
  <si>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</si>
  <si>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</si>
  <si>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</si>
  <si>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</si>
  <si>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</si>
  <si>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</si>
  <si>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</si>
  <si>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</si>
  <si>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</si>
  <si>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</si>
  <si>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</si>
  <si>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</si>
  <si>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</si>
  <si>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</si>
  <si>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</si>
  <si>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</si>
  <si>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</si>
  <si>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</si>
  <si>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</si>
  <si>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</si>
  <si>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</si>
  <si>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</si>
  <si>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</si>
  <si>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</si>
  <si>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</si>
  <si>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</si>
  <si>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</si>
  <si>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</si>
  <si>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</si>
  <si>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</si>
  <si>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</si>
  <si>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</si>
  <si>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</si>
  <si>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</si>
  <si>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</si>
  <si>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</si>
  <si>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</si>
  <si>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</si>
  <si>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</si>
  <si>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</si>
  <si>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</si>
  <si>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</si>
  <si>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</si>
  <si>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</si>
  <si>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</si>
  <si>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</si>
  <si>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</si>
  <si>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</si>
  <si>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</si>
  <si>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</si>
  <si>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</si>
  <si>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</si>
  <si>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</si>
  <si>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</si>
  <si>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</si>
  <si>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</si>
  <si>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</si>
  <si>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</si>
  <si>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</si>
  <si>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</si>
  <si>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</si>
  <si>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</si>
  <si>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</si>
  <si>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</si>
  <si>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</si>
  <si>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</si>
  <si>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</si>
  <si>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</si>
  <si>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</si>
  <si>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</si>
  <si>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</si>
  <si>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</si>
  <si>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</si>
  <si>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</si>
  <si>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</si>
  <si>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</si>
  <si>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</si>
  <si>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</si>
  <si>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</si>
  <si>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</si>
  <si>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</si>
  <si>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</si>
  <si>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</si>
  <si>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</si>
  <si>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</si>
  <si>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</si>
  <si>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</si>
  <si>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</si>
  <si>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</si>
  <si>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</si>
  <si>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</si>
  <si>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</si>
  <si>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</si>
  <si>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</si>
  <si>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</si>
  <si>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</si>
  <si>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</si>
  <si>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</si>
  <si>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</si>
  <si>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</si>
  <si>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</si>
  <si>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</si>
  <si>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</si>
  <si>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</si>
  <si>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</si>
  <si>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</si>
  <si>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</si>
  <si>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</si>
  <si>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</si>
  <si>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</si>
  <si>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</si>
  <si>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</si>
  <si>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</si>
  <si>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</si>
  <si>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</si>
  <si>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</si>
  <si>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</si>
  <si>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</si>
  <si>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</si>
  <si>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</si>
  <si>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</si>
  <si>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</si>
  <si>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</si>
  <si>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</si>
  <si>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</si>
  <si>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</si>
  <si>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</si>
  <si>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</si>
  <si>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</si>
  <si>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</si>
  <si>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</si>
  <si>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</si>
  <si>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</si>
  <si>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</si>
  <si>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</si>
  <si>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</si>
  <si>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</si>
  <si>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</si>
  <si>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</si>
  <si>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</si>
  <si>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</si>
  <si>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</si>
  <si>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</si>
  <si>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</si>
  <si>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</si>
  <si>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</si>
  <si>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</si>
  <si>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</si>
  <si>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</si>
  <si>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</si>
  <si>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</si>
  <si>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</si>
  <si>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</si>
  <si>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</si>
  <si>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</si>
  <si>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</si>
  <si>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</si>
  <si>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</si>
  <si>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</si>
  <si>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</si>
  <si>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</si>
  <si>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</si>
  <si>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</si>
  <si>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</si>
  <si>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</si>
  <si>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</si>
  <si>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</si>
  <si>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</si>
  <si>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</si>
  <si>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</si>
  <si>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</si>
  <si>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</si>
  <si>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</si>
  <si>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</si>
  <si>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</si>
  <si>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</si>
  <si>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</si>
  <si>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</si>
  <si>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</si>
  <si>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</si>
  <si>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</si>
  <si>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</si>
  <si>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</si>
  <si>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</si>
  <si>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</si>
  <si>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</si>
  <si>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</si>
  <si>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</si>
  <si>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</si>
  <si>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</si>
  <si>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</si>
  <si>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</si>
  <si>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</si>
  <si>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</si>
  <si>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</si>
  <si>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</si>
  <si>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</si>
  <si>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</si>
  <si>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</si>
  <si>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</si>
  <si>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</si>
  <si>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</si>
  <si>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</si>
  <si>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</si>
  <si>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</si>
  <si>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</si>
  <si>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</si>
  <si>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</si>
  <si>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</si>
  <si>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</si>
  <si>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</si>
  <si>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</si>
  <si>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</si>
  <si>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</si>
  <si>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</si>
  <si>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</si>
  <si>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</si>
  <si>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</si>
  <si>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</si>
  <si>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</si>
  <si>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</si>
  <si>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</si>
  <si>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</si>
  <si>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</si>
  <si>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</si>
  <si>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</si>
  <si>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</si>
  <si>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</si>
  <si>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</si>
  <si>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</si>
  <si>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</si>
  <si>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</si>
  <si>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</si>
  <si>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</si>
  <si>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</si>
  <si>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</si>
  <si>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</si>
  <si>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</si>
  <si>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</si>
  <si>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</si>
  <si>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</si>
  <si>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</si>
  <si>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</si>
  <si>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</si>
  <si>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</si>
  <si>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</si>
  <si>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</si>
  <si>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</si>
  <si>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</si>
  <si>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</si>
  <si>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</si>
  <si>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</si>
  <si>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</si>
  <si>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</si>
  <si>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</si>
  <si>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</si>
  <si>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</si>
  <si>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</si>
  <si>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</si>
  <si>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</si>
  <si>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</si>
  <si>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</si>
  <si>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</si>
  <si>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</si>
  <si>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</si>
  <si>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</si>
  <si>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</si>
  <si>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</si>
  <si>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</si>
  <si>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</si>
  <si>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</si>
  <si>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</si>
  <si>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</si>
  <si>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</si>
  <si>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</si>
  <si>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</si>
  <si>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</si>
  <si>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</si>
  <si>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</si>
  <si>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</si>
  <si>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</si>
  <si>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</si>
  <si>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</si>
  <si>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</si>
  <si>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</si>
  <si>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</si>
  <si>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</si>
  <si>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</si>
  <si>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</si>
  <si>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</si>
  <si>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</si>
  <si>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</si>
  <si>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</si>
  <si>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</si>
  <si>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</si>
  <si>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</si>
  <si>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</si>
  <si>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</si>
  <si>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</si>
  <si>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</si>
  <si>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</si>
  <si>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</si>
  <si>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</si>
  <si>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</si>
  <si>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</si>
  <si>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</si>
  <si>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</si>
  <si>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</si>
  <si>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</si>
  <si>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</si>
  <si>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</si>
  <si>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</si>
  <si>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</si>
  <si>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</si>
  <si>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</si>
  <si>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</si>
  <si>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</si>
  <si>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</si>
  <si>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</si>
  <si>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</si>
  <si>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</si>
  <si>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</si>
  <si>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</si>
  <si>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</si>
  <si>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</si>
  <si>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</si>
  <si>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</si>
  <si>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</si>
  <si>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</si>
  <si>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</si>
  <si>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</si>
  <si>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</si>
  <si>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</si>
  <si>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</si>
  <si>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</si>
  <si>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</si>
  <si>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</si>
  <si>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</si>
  <si>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</si>
  <si>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</si>
  <si>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</si>
  <si>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</si>
  <si>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</si>
  <si>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</si>
  <si>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</si>
  <si>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</si>
  <si>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</si>
  <si>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</si>
  <si>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</si>
  <si>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</si>
  <si>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</si>
  <si>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</si>
  <si>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</si>
  <si>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</si>
  <si>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</si>
  <si>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</si>
  <si>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</si>
  <si>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</si>
  <si>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</si>
  <si>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</si>
  <si>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</si>
  <si>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</si>
  <si>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</si>
  <si>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</si>
  <si>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</si>
  <si>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</si>
  <si>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</si>
  <si>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</si>
  <si>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</si>
  <si>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</si>
  <si>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</si>
  <si>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</si>
  <si>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</si>
  <si>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</si>
  <si>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</si>
  <si>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</si>
  <si>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</si>
  <si>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</si>
  <si>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</si>
  <si>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</si>
  <si>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</si>
  <si>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</si>
  <si>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</si>
  <si>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</si>
  <si>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</si>
  <si>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</si>
  <si>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</si>
  <si>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</si>
  <si>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</si>
  <si>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</si>
  <si>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</si>
  <si>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</si>
  <si>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</si>
  <si>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</si>
  <si>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</si>
  <si>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</si>
  <si>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</si>
  <si>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</si>
  <si>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</si>
  <si>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</si>
  <si>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</si>
  <si>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</si>
  <si>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</si>
  <si>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</si>
  <si>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</si>
  <si>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</si>
  <si>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</si>
  <si>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</si>
  <si>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</si>
  <si>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</si>
  <si>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</si>
  <si>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</si>
  <si>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</si>
  <si>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</si>
  <si>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</si>
  <si>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</si>
  <si>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</si>
  <si>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</si>
  <si>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</si>
  <si>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</si>
  <si>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</si>
  <si>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</si>
  <si>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</si>
  <si>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</si>
  <si>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</si>
  <si>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</si>
  <si>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</si>
  <si>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</si>
  <si>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</si>
  <si>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</si>
  <si>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</si>
  <si>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</si>
  <si>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</si>
  <si>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</si>
  <si>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</si>
  <si>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</si>
  <si>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</si>
  <si>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</si>
  <si>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</si>
  <si>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</si>
  <si>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</si>
  <si>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</si>
  <si>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</si>
  <si>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</si>
  <si>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</si>
  <si>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</si>
  <si>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</si>
  <si>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</si>
  <si>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</si>
  <si>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</si>
  <si>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</si>
  <si>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</si>
  <si>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</si>
  <si>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</si>
  <si>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</si>
  <si>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</si>
  <si>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</si>
  <si>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</si>
  <si>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</si>
  <si>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</si>
  <si>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</si>
  <si>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</si>
  <si>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</si>
  <si>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</si>
  <si>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</si>
  <si>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</si>
  <si>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</si>
  <si>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</si>
  <si>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</si>
  <si>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</si>
  <si>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</si>
  <si>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</si>
  <si>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</si>
  <si>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</si>
  <si>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</si>
  <si>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</si>
  <si>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</si>
  <si>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</si>
  <si>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</si>
  <si>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</si>
  <si>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</si>
  <si>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</si>
  <si>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</si>
  <si>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</si>
  <si>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</si>
  <si>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</si>
  <si>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</si>
  <si>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</si>
  <si>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</si>
  <si>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</si>
  <si>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</si>
  <si>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</si>
  <si>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</si>
  <si>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</si>
  <si>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</si>
  <si>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</si>
  <si>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</si>
  <si>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</si>
  <si>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</si>
  <si>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</si>
  <si>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</si>
  <si>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</si>
  <si>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</si>
  <si>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</si>
  <si>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</si>
  <si>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</si>
  <si>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</si>
  <si>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</si>
  <si>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</si>
  <si>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</si>
  <si>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</si>
  <si>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</si>
  <si>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</si>
  <si>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</si>
  <si>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</si>
  <si>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</si>
  <si>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</si>
  <si>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</si>
  <si>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</si>
  <si>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</si>
  <si>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</si>
  <si>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</si>
  <si>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</si>
  <si>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</si>
  <si>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</si>
  <si>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</si>
  <si>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</si>
  <si>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</si>
  <si>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</si>
  <si>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</si>
  <si>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</si>
  <si>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</si>
  <si>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</si>
  <si>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</si>
  <si>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</si>
  <si>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</si>
  <si>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</si>
  <si>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</si>
  <si>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</si>
  <si>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</si>
  <si>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</si>
  <si>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</si>
  <si>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</si>
  <si>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</si>
  <si>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</si>
  <si>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</si>
  <si>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</si>
  <si>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</si>
  <si>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</si>
  <si>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</si>
  <si>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</si>
  <si>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</si>
  <si>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</si>
  <si>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</si>
  <si>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</si>
  <si>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</si>
  <si>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</si>
  <si>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</si>
  <si>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</si>
  <si>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</si>
  <si>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</si>
  <si>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</si>
  <si>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</si>
  <si>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</si>
  <si>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</si>
  <si>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</si>
  <si>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</si>
  <si>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</si>
  <si>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</si>
  <si>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</si>
  <si>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</si>
  <si>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</si>
  <si>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</si>
  <si>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</si>
  <si>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</si>
  <si>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</si>
  <si>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</si>
  <si>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</si>
  <si>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</si>
  <si>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</si>
  <si>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</si>
  <si>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</si>
  <si>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</si>
  <si>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</si>
  <si>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</si>
  <si>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</si>
  <si>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</si>
  <si>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</si>
  <si>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</si>
  <si>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</si>
  <si>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</si>
  <si>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</si>
  <si>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</si>
  <si>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</si>
  <si>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</si>
  <si>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</si>
  <si>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</si>
  <si>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</si>
  <si>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</si>
  <si>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</si>
  <si>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</si>
  <si>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</si>
  <si>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</si>
  <si>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</si>
  <si>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</si>
  <si>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</si>
  <si>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</si>
  <si>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</si>
  <si>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</si>
  <si>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</si>
  <si>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</si>
  <si>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</si>
  <si>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</si>
  <si>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</si>
  <si>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</si>
  <si>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</si>
  <si>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</si>
  <si>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</si>
  <si>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</si>
  <si>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</si>
  <si>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</si>
  <si>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</si>
  <si>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</si>
  <si>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</si>
  <si>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</si>
  <si>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</si>
  <si>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</si>
  <si>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</si>
  <si>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</si>
  <si>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</si>
  <si>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</si>
  <si>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</si>
  <si>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</si>
  <si>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</si>
  <si>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</si>
  <si>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</si>
  <si>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</si>
  <si>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</si>
  <si>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</si>
  <si>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</si>
  <si>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</si>
  <si>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</si>
  <si>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</si>
  <si>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</si>
  <si>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</si>
  <si>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</si>
  <si>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</si>
  <si>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</si>
  <si>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</si>
  <si>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</si>
  <si>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</si>
  <si>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</si>
  <si>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</si>
  <si>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</si>
  <si>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</si>
  <si>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</si>
  <si>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</si>
  <si>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</si>
  <si>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</si>
  <si>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</si>
  <si>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</si>
  <si>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</si>
  <si>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</si>
  <si>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</si>
  <si>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</si>
  <si>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</si>
  <si>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</si>
  <si>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</si>
  <si>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</si>
  <si>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</si>
  <si>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</si>
  <si>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</si>
  <si>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</si>
  <si>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</si>
  <si>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</si>
  <si>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</si>
  <si>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</si>
  <si>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</si>
  <si>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</si>
  <si>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</si>
  <si>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</si>
  <si>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</si>
  <si>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</si>
  <si>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</si>
  <si>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</si>
  <si>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</si>
  <si>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</si>
  <si>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</si>
  <si>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</si>
  <si>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</si>
  <si>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</si>
  <si>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</si>
  <si>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</si>
  <si>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</si>
  <si>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</si>
  <si>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</si>
  <si>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</si>
  <si>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</si>
  <si>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</si>
  <si>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</si>
  <si>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</si>
  <si>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</si>
  <si>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</si>
  <si>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</si>
  <si>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</si>
  <si>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</si>
  <si>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</si>
  <si>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</si>
  <si>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</si>
  <si>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</si>
  <si>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</si>
  <si>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</si>
  <si>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</si>
  <si>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</si>
  <si>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</si>
  <si>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</si>
  <si>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</si>
  <si>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</si>
  <si>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</si>
  <si>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</si>
  <si>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</si>
  <si>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</si>
  <si>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</si>
  <si>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</si>
  <si>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</si>
  <si>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</si>
  <si>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</si>
  <si>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</si>
  <si>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</si>
  <si>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</si>
  <si>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</si>
  <si>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</si>
  <si>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</si>
  <si>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</si>
  <si>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</si>
  <si>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</si>
  <si>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</si>
  <si>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</si>
  <si>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</si>
  <si>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</si>
  <si>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</si>
  <si>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</si>
  <si>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</si>
  <si>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</si>
  <si>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</si>
  <si>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</si>
  <si>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</si>
  <si>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</si>
  <si>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</si>
  <si>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</si>
  <si>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</si>
  <si>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</si>
  <si>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</si>
  <si>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</si>
  <si>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</si>
  <si>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</si>
  <si>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</si>
  <si>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</si>
  <si>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</si>
  <si>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</si>
  <si>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</si>
  <si>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</si>
  <si>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</si>
  <si>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</si>
  <si>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</si>
  <si>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</si>
  <si>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</si>
  <si>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</si>
  <si>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</si>
  <si>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</si>
  <si>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</si>
  <si>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</si>
  <si>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</si>
  <si>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</si>
  <si>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</si>
  <si>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</si>
  <si>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</si>
  <si>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</si>
  <si>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</si>
  <si>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</si>
  <si>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</si>
  <si>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</si>
  <si>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</si>
  <si>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</si>
  <si>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</si>
  <si>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</si>
  <si>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</si>
  <si>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</si>
  <si>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</si>
  <si>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</si>
  <si>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</si>
  <si>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</si>
  <si>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</si>
  <si>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</si>
  <si>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</si>
  <si>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</si>
  <si>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</si>
  <si>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</si>
  <si>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</si>
  <si>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</si>
  <si>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</si>
  <si>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</si>
  <si>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</si>
  <si>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</si>
  <si>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</si>
  <si>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</si>
  <si>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</si>
  <si>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</si>
  <si>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</si>
  <si>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</si>
  <si>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</si>
  <si>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</si>
  <si>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</si>
  <si>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</si>
  <si>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</si>
  <si>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</si>
  <si>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</si>
  <si>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</si>
  <si>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</si>
  <si>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</si>
  <si>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</si>
  <si>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</si>
  <si>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</si>
  <si>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</si>
  <si>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</si>
  <si>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</si>
  <si>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</si>
  <si>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</si>
  <si>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</si>
  <si>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</si>
  <si>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</si>
  <si>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</si>
  <si>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</si>
  <si>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</si>
  <si>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</si>
  <si>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</si>
  <si>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</si>
  <si>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</si>
  <si>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</si>
  <si>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</si>
  <si>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</si>
  <si>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</si>
  <si>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</si>
  <si>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</si>
  <si>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</si>
  <si>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</si>
  <si>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</si>
  <si>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</si>
  <si>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</si>
  <si>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</si>
  <si>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</si>
  <si>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</si>
  <si>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</si>
  <si>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</si>
  <si>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</si>
  <si>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</si>
  <si>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</si>
  <si>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</si>
  <si>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</si>
  <si>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</si>
  <si>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</si>
  <si>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</si>
  <si>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</si>
  <si>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</si>
  <si>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</si>
  <si>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</si>
  <si>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</si>
  <si>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</si>
  <si>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</si>
  <si>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</si>
  <si>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</si>
  <si>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</si>
  <si>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</si>
  <si>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</si>
  <si>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</si>
  <si>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</si>
  <si>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</si>
  <si>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</si>
  <si>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</si>
  <si>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</si>
  <si>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</si>
  <si>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</si>
  <si>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</si>
  <si>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</si>
  <si>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</si>
  <si>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</si>
  <si>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</si>
  <si>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</si>
  <si>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</si>
  <si>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</si>
  <si>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</si>
  <si>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</si>
  <si>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</si>
  <si>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</si>
  <si>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</si>
  <si>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</si>
  <si>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</si>
  <si>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</si>
  <si>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</si>
  <si>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</si>
  <si>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</si>
  <si>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</si>
  <si>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</si>
  <si>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</si>
  <si>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</si>
  <si>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</si>
  <si>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</si>
  <si>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</si>
  <si>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</si>
  <si>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</si>
  <si>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</si>
  <si>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</si>
  <si>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</si>
  <si>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</si>
  <si>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</si>
  <si>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</si>
  <si>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</si>
  <si>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</si>
  <si>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</si>
  <si>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</si>
  <si>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</si>
  <si>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</si>
  <si>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</si>
  <si>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</si>
  <si>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</si>
  <si>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</si>
  <si>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</si>
  <si>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</si>
  <si>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</si>
  <si>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</si>
  <si>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</si>
  <si>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</si>
  <si>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</si>
  <si>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</si>
  <si>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</si>
  <si>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</si>
  <si>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</si>
  <si>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</si>
  <si>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</si>
  <si>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</si>
  <si>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</si>
  <si>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</si>
  <si>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</si>
  <si>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</si>
  <si>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</si>
  <si>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</si>
  <si>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</si>
  <si>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</si>
  <si>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</si>
  <si>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</si>
  <si>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</si>
  <si>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</si>
  <si>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</si>
  <si>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</si>
  <si>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</si>
  <si>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</si>
  <si>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</si>
  <si>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</si>
  <si>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</si>
  <si>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</si>
  <si>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</si>
  <si>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</si>
  <si>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</si>
  <si>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</si>
  <si>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</si>
  <si>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</si>
  <si>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</si>
  <si>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</si>
  <si>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</si>
  <si>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</si>
  <si>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</si>
  <si>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</si>
  <si>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</si>
  <si>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</si>
  <si>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</si>
  <si>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</si>
  <si>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</si>
  <si>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</si>
  <si>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</si>
  <si>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</si>
  <si>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</si>
  <si>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</si>
  <si>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</si>
  <si>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</si>
  <si>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</si>
  <si>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</si>
  <si>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</si>
  <si>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</si>
  <si>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</si>
  <si>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</si>
  <si>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</si>
  <si>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</si>
  <si>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</si>
  <si>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</si>
  <si>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</si>
  <si>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</si>
  <si>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</si>
  <si>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</si>
  <si>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</si>
  <si>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</si>
  <si>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</si>
  <si>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</si>
  <si>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</si>
  <si>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</si>
  <si>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</si>
  <si>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</si>
  <si>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</si>
  <si>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</si>
  <si>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</si>
  <si>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</si>
  <si>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</si>
  <si>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</si>
  <si>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</si>
  <si>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</si>
  <si>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</si>
  <si>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</si>
  <si>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</si>
  <si>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</si>
  <si>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</si>
  <si>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</si>
  <si>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</si>
  <si>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</si>
  <si>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</si>
  <si>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</si>
  <si>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</si>
  <si>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</si>
  <si>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</si>
  <si>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</si>
  <si>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</si>
  <si>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</si>
  <si>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</si>
  <si>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</si>
  <si>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</si>
  <si>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</si>
  <si>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</si>
  <si>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</si>
  <si>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</si>
  <si>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</si>
  <si>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</si>
  <si>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</si>
  <si>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</si>
  <si>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</si>
  <si>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</si>
  <si>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</si>
  <si>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</si>
  <si>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</si>
  <si>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</si>
  <si>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</si>
  <si>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</si>
  <si>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</si>
  <si>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</si>
  <si>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</si>
  <si>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</si>
  <si>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</si>
  <si>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</si>
  <si>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</si>
  <si>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</si>
  <si>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</si>
  <si>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</si>
  <si>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</si>
  <si>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</si>
  <si>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</si>
  <si>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</si>
  <si>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</si>
  <si>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</si>
  <si>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</si>
  <si>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</si>
  <si>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</si>
  <si>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</si>
  <si>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</si>
  <si>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</si>
  <si>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</si>
  <si>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</si>
  <si>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</si>
  <si>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</si>
  <si>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</si>
  <si>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</si>
  <si>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</si>
  <si>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</si>
  <si>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</si>
  <si>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</si>
  <si>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</si>
  <si>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</si>
  <si>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</si>
  <si>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</si>
  <si>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</si>
  <si>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</si>
  <si>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</si>
  <si>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</si>
  <si>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</si>
  <si>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</si>
  <si>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</si>
  <si>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</si>
  <si>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</si>
  <si>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</si>
  <si>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</si>
  <si>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</si>
  <si>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</si>
  <si>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</si>
  <si>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</si>
  <si>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</si>
  <si>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</si>
  <si>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</si>
  <si>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</si>
  <si>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</si>
  <si>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</si>
  <si>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</si>
  <si>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</si>
  <si>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</si>
  <si>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</si>
  <si>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</si>
  <si>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</si>
  <si>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</si>
  <si>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</si>
  <si>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</si>
  <si>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</si>
  <si>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</si>
  <si>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</si>
  <si>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</si>
  <si>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</si>
  <si>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</si>
  <si>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</si>
  <si>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</si>
  <si>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</si>
  <si>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</si>
  <si>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</si>
  <si>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</si>
  <si>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</si>
  <si>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</si>
  <si>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</si>
  <si>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</si>
  <si>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</si>
  <si>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</si>
  <si>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</si>
  <si>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</si>
  <si>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</si>
  <si>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</si>
  <si>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</si>
  <si>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</si>
  <si>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</si>
  <si>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</si>
  <si>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</si>
  <si>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</si>
  <si>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</si>
  <si>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</si>
  <si>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</si>
  <si>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</si>
  <si>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</si>
  <si>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</si>
  <si>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</si>
  <si>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</si>
  <si>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</si>
  <si>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</si>
  <si>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</si>
  <si>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</si>
  <si>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</si>
  <si>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</si>
  <si>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</si>
  <si>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</si>
  <si>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</si>
  <si>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</si>
  <si>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</si>
  <si>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</si>
  <si>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</si>
  <si>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</si>
  <si>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</si>
  <si>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</si>
  <si>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</si>
  <si>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</si>
  <si>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</si>
  <si>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</si>
  <si>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</si>
  <si>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</si>
  <si>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</si>
  <si>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</si>
  <si>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</si>
  <si>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</si>
  <si>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</si>
  <si>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</si>
  <si>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</si>
  <si>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</si>
  <si>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</si>
  <si>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</si>
  <si>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</si>
  <si>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</si>
  <si>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</si>
  <si>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</si>
  <si>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</si>
  <si>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</si>
  <si>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</si>
  <si>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</si>
  <si>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</si>
  <si>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</si>
  <si>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</si>
  <si>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</si>
  <si>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</si>
  <si>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</si>
  <si>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</si>
  <si>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</si>
  <si>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</si>
  <si>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</si>
  <si>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</si>
  <si>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</si>
  <si>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</si>
  <si>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</si>
  <si>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</si>
  <si>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</si>
  <si>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</si>
  <si>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</si>
  <si>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</si>
  <si>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</si>
  <si>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</si>
  <si>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</si>
  <si>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</si>
  <si>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</si>
  <si>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</si>
  <si>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</si>
  <si>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</si>
  <si>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</si>
  <si>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</si>
  <si>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</si>
  <si>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</si>
  <si>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</si>
  <si>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</si>
  <si>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</si>
  <si>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</si>
  <si>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</si>
  <si>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</si>
  <si>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</si>
  <si>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</si>
  <si>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</si>
  <si>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</si>
  <si>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</si>
  <si>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</si>
  <si>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</si>
  <si>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</si>
  <si>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</si>
  <si>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</si>
  <si>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</si>
  <si>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</si>
  <si>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</si>
  <si>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</si>
  <si>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</si>
  <si>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</si>
  <si>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</si>
  <si>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</si>
  <si>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</si>
  <si>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</si>
  <si>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</si>
  <si>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</si>
  <si>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</si>
  <si>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</si>
  <si>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</si>
  <si>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</si>
  <si>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</si>
  <si>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</si>
  <si>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</si>
  <si>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</si>
  <si>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</si>
  <si>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</si>
  <si>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</si>
  <si>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</si>
  <si>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</si>
  <si>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</si>
  <si>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</si>
  <si>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</si>
  <si>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</si>
  <si>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</si>
  <si>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</si>
  <si>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</si>
  <si>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</si>
  <si>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</si>
  <si>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</si>
  <si>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</si>
  <si>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</si>
  <si>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</si>
  <si>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</si>
  <si>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</si>
  <si>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</si>
  <si>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</si>
  <si>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</si>
  <si>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</si>
  <si>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</si>
  <si>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</si>
  <si>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</si>
  <si>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</si>
  <si>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</si>
  <si>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</si>
  <si>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</si>
  <si>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</si>
  <si>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</si>
  <si>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</si>
  <si>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</si>
  <si>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</si>
  <si>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</si>
  <si>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</si>
  <si>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</si>
  <si>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</si>
  <si>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</si>
  <si>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</si>
  <si>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</si>
  <si>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</si>
  <si>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</si>
  <si>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</si>
  <si>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</si>
  <si>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</si>
  <si>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</si>
  <si>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</si>
  <si>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</si>
  <si>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</si>
  <si>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</si>
  <si>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</si>
  <si>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</si>
  <si>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</si>
  <si>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</si>
  <si>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</si>
  <si>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</si>
  <si>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</si>
  <si>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</si>
  <si>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</si>
  <si>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</si>
  <si>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</si>
  <si>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</si>
  <si>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</si>
  <si>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</si>
  <si>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</si>
  <si>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</si>
  <si>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</si>
  <si>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</si>
  <si>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</si>
  <si>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</si>
  <si>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</si>
  <si>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</si>
  <si>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</si>
  <si>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</si>
  <si>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</si>
  <si>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</si>
  <si>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</si>
  <si>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</si>
  <si>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</si>
  <si>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</si>
  <si>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</si>
  <si>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</si>
  <si>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</si>
  <si>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</si>
  <si>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</si>
  <si>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</si>
  <si>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</si>
  <si>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</si>
  <si>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</si>
  <si>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</si>
  <si>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</si>
  <si>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</si>
  <si>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</si>
  <si>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</si>
  <si>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</si>
  <si>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</si>
  <si>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</si>
  <si>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</si>
  <si>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</si>
  <si>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</si>
  <si>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</si>
  <si>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</si>
  <si>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</si>
  <si>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</si>
  <si>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</si>
  <si>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</si>
  <si>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</si>
  <si>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</si>
  <si>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</si>
  <si>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</si>
  <si>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</si>
  <si>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</si>
  <si>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</si>
  <si>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</si>
  <si>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</si>
  <si>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</si>
  <si>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</si>
  <si>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</si>
  <si>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</si>
  <si>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</si>
  <si>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</si>
  <si>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</si>
  <si>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</si>
  <si>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</si>
  <si>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</si>
  <si>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</si>
  <si>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</si>
  <si>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</si>
  <si>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</si>
  <si>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</si>
  <si>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</si>
  <si>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</si>
  <si>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</si>
  <si>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</si>
  <si>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</si>
  <si>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</si>
  <si>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</si>
  <si>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</si>
  <si>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</si>
  <si>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</si>
  <si>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</si>
  <si>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</si>
  <si>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</si>
  <si>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</si>
  <si>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</si>
  <si>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</si>
  <si>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</si>
  <si>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</si>
  <si>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</si>
  <si>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</si>
  <si>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</si>
  <si>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</si>
  <si>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</si>
  <si>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</si>
  <si>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</si>
  <si>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</si>
  <si>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</si>
  <si>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</si>
  <si>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</si>
  <si>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</si>
  <si>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</si>
  <si>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</si>
  <si>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</si>
  <si>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</si>
  <si>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</si>
  <si>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</si>
  <si>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</si>
  <si>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</si>
  <si>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</si>
  <si>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</si>
  <si>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</si>
  <si>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</si>
  <si>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</si>
  <si>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</si>
  <si>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</si>
  <si>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</si>
  <si>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</si>
  <si>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</si>
  <si>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</si>
  <si>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</si>
  <si>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</si>
  <si>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</si>
  <si>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</si>
  <si>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</si>
  <si>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</si>
  <si>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</si>
  <si>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</si>
  <si>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</si>
  <si>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</si>
  <si>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</si>
  <si>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</si>
  <si>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</si>
  <si>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</si>
  <si>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</si>
  <si>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</si>
  <si>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</si>
  <si>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</si>
  <si>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</si>
  <si>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</si>
  <si>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</si>
  <si>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</si>
  <si>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</si>
  <si>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</si>
  <si>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</si>
  <si>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</si>
  <si>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</si>
  <si>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</si>
  <si>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</si>
  <si>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</si>
  <si>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</si>
  <si>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</si>
  <si>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</si>
  <si>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</si>
  <si>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</si>
  <si>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</si>
  <si>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</si>
  <si>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</si>
  <si>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</si>
  <si>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</si>
  <si>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</si>
  <si>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</si>
  <si>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</si>
  <si>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</si>
  <si>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</si>
  <si>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</si>
  <si>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</si>
  <si>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</si>
  <si>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</si>
  <si>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</si>
  <si>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</si>
  <si>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</si>
  <si>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</si>
  <si>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</si>
  <si>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</si>
  <si>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</si>
  <si>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</si>
  <si>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</si>
  <si>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</si>
  <si>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</si>
  <si>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</si>
  <si>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</si>
  <si>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</si>
  <si>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</si>
  <si>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</si>
  <si>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</si>
  <si>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</si>
  <si>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</si>
  <si>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</si>
  <si>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</si>
  <si>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</si>
  <si>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</si>
  <si>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</si>
  <si>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</si>
  <si>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</si>
  <si>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</si>
  <si>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</si>
  <si>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</si>
  <si>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</si>
  <si>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</si>
  <si>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</si>
  <si>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</si>
  <si>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</si>
  <si>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</si>
  <si>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</si>
  <si>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</si>
  <si>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</si>
  <si>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</si>
  <si>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</si>
  <si>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</si>
  <si>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</si>
  <si>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</si>
  <si>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</si>
  <si>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</si>
  <si>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</si>
  <si>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</si>
  <si>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</si>
  <si>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</si>
  <si>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</si>
  <si>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</si>
  <si>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</si>
  <si>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</si>
  <si>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</si>
  <si>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</si>
  <si>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</si>
  <si>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</si>
  <si>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</si>
  <si>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</si>
  <si>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</si>
  <si>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</si>
  <si>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</si>
  <si>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</si>
  <si>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</si>
  <si>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</si>
  <si>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</si>
  <si>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</si>
  <si>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</si>
  <si>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</si>
  <si>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</si>
  <si>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</si>
  <si>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</si>
  <si>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</si>
  <si>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</si>
  <si>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</si>
  <si>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</si>
  <si>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</si>
  <si>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</si>
  <si>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</si>
  <si>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</si>
  <si>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</si>
  <si>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</si>
  <si>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</si>
  <si>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</si>
  <si>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</si>
  <si>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</si>
  <si>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</si>
  <si>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</si>
  <si>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</si>
  <si>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</si>
  <si>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</si>
  <si>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</si>
  <si>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</si>
  <si>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</si>
  <si>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</si>
  <si>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</si>
  <si>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</si>
  <si>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</si>
  <si>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</si>
  <si>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</si>
  <si>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</si>
  <si>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</si>
  <si>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</si>
  <si>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</si>
  <si>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</si>
  <si>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</si>
  <si>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</si>
  <si>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</si>
  <si>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</si>
  <si>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</si>
  <si>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</si>
  <si>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</si>
  <si>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</si>
  <si>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</si>
  <si>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</si>
  <si>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</si>
  <si>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</si>
  <si>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</si>
  <si>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</si>
  <si>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</si>
  <si>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</si>
  <si>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</si>
  <si>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</si>
  <si>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</si>
  <si>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</si>
  <si>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</si>
  <si>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</si>
  <si>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</si>
  <si>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</si>
  <si>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</si>
  <si>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</si>
  <si>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</si>
  <si>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</si>
  <si>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</si>
  <si>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</si>
  <si>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</si>
  <si>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</si>
  <si>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</si>
  <si>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</si>
  <si>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</si>
  <si>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</si>
  <si>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</si>
  <si>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</si>
  <si>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</si>
  <si>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</si>
  <si>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</si>
  <si>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</si>
  <si>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</si>
  <si>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</si>
  <si>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</si>
  <si>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</si>
  <si>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</si>
  <si>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</si>
  <si>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</si>
  <si>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</si>
  <si>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</si>
  <si>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</si>
  <si>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</si>
  <si>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</si>
  <si>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</si>
  <si>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</si>
  <si>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</si>
  <si>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</si>
  <si>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</si>
  <si>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</si>
  <si>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</si>
  <si>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</si>
  <si>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</si>
  <si>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</si>
  <si>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</si>
  <si>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</si>
  <si>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</si>
  <si>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</si>
  <si>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</si>
  <si>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</si>
  <si>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</si>
  <si>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</si>
  <si>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</si>
  <si>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</si>
  <si>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</si>
  <si>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</si>
  <si>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</si>
  <si>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</si>
  <si>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</si>
  <si>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</si>
  <si>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</si>
  <si>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</si>
  <si>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</si>
  <si>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</si>
  <si>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</si>
  <si>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</si>
  <si>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</si>
  <si>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</si>
  <si>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</si>
  <si>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</si>
  <si>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</si>
  <si>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</si>
  <si>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</si>
  <si>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</si>
  <si>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</si>
  <si>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</si>
  <si>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</si>
  <si>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</si>
  <si>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</si>
  <si>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</si>
  <si>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</si>
  <si>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</si>
  <si>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</si>
  <si>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</si>
  <si>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</si>
  <si>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</si>
  <si>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</si>
  <si>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</si>
  <si>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</si>
  <si>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</si>
  <si>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</si>
  <si>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</si>
  <si>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</si>
  <si>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</si>
  <si>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</si>
  <si>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</si>
  <si>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</si>
  <si>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</si>
  <si>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</si>
  <si>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</si>
  <si>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</si>
  <si>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</si>
  <si>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</si>
  <si>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</si>
  <si>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</si>
  <si>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</si>
  <si>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</si>
  <si>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</si>
  <si>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</si>
  <si>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</si>
  <si>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</si>
  <si>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</si>
  <si>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</si>
  <si>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</si>
  <si>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</si>
  <si>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</si>
  <si>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</si>
  <si>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</si>
  <si>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</si>
  <si>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</si>
  <si>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</si>
  <si>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</si>
  <si>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</si>
  <si>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</si>
  <si>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</si>
  <si>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</si>
  <si>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</si>
  <si>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</si>
  <si>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</si>
  <si>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</si>
  <si>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</si>
  <si>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</si>
  <si>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</si>
  <si>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</si>
  <si>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</si>
  <si>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</si>
  <si>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</si>
  <si>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</si>
  <si>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</si>
  <si>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</si>
  <si>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</si>
  <si>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</si>
  <si>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</si>
  <si>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</si>
  <si>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</si>
  <si>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</si>
  <si>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</si>
  <si>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</si>
  <si>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</si>
  <si>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</si>
  <si>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</si>
  <si>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</si>
  <si>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</si>
  <si>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</si>
  <si>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</si>
  <si>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</si>
  <si>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</si>
  <si>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</si>
  <si>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</si>
  <si>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</si>
  <si>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</si>
  <si>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</si>
  <si>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</si>
  <si>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</si>
  <si>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</si>
  <si>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</si>
  <si>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</si>
  <si>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</si>
  <si>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</si>
  <si>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</si>
  <si>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</si>
  <si>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</si>
  <si>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</si>
  <si>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</si>
  <si>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</si>
  <si>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</si>
  <si>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</si>
  <si>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</si>
  <si>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</si>
  <si>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</si>
  <si>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</si>
  <si>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</si>
  <si>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</si>
  <si>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</si>
  <si>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</si>
  <si>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</si>
  <si>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</si>
  <si>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</si>
  <si>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</si>
  <si>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</si>
  <si>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</si>
  <si>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</si>
  <si>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</si>
  <si>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</si>
  <si>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</si>
  <si>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</si>
  <si>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</si>
  <si>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</si>
  <si>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</si>
  <si>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</si>
  <si>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</si>
  <si>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</si>
  <si>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</si>
  <si>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</si>
  <si>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</si>
  <si>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</si>
  <si>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</si>
  <si>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</si>
  <si>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</si>
  <si>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</si>
  <si>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</si>
  <si>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</si>
  <si>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</si>
  <si>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</si>
  <si>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</si>
  <si>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</si>
  <si>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</si>
  <si>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</si>
  <si>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</si>
  <si>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</si>
  <si>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</si>
  <si>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</si>
  <si>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</si>
  <si>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</si>
  <si>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</si>
  <si>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</si>
  <si>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</si>
  <si>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</si>
  <si>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</si>
  <si>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</si>
  <si>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</si>
  <si>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</si>
  <si>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</si>
  <si>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</si>
  <si>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</si>
  <si>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</si>
  <si>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</si>
  <si>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</si>
  <si>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</si>
  <si>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</si>
  <si>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</si>
  <si>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</si>
  <si>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</si>
  <si>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</si>
  <si>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</si>
  <si>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</si>
  <si>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</si>
  <si>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</si>
  <si>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</si>
  <si>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</si>
  <si>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</si>
  <si>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</si>
  <si>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</si>
  <si>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</si>
  <si>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</si>
  <si>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</si>
  <si>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</si>
  <si>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</si>
  <si>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</si>
  <si>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</si>
  <si>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</si>
  <si>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</si>
  <si>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</si>
  <si>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</si>
  <si>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</si>
  <si>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</si>
  <si>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</si>
  <si>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</si>
  <si>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</si>
  <si>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</si>
  <si>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</si>
  <si>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</si>
  <si>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</si>
  <si>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</si>
  <si>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</si>
  <si>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</si>
  <si>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</si>
  <si>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</si>
  <si>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</si>
  <si>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</si>
  <si>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</si>
  <si>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</si>
  <si>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</si>
  <si>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</si>
  <si>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</si>
  <si>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</si>
  <si>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</si>
  <si>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</si>
  <si>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</si>
  <si>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</si>
  <si>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</si>
  <si>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</si>
  <si>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</si>
  <si>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</si>
  <si>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</si>
  <si>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</si>
  <si>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</si>
  <si>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</si>
  <si>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</si>
  <si>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</si>
  <si>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</si>
  <si>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</si>
  <si>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</si>
  <si>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</si>
  <si>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</si>
  <si>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</si>
  <si>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</si>
  <si>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</si>
  <si>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</si>
  <si>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</si>
  <si>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</si>
  <si>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</si>
  <si>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</si>
  <si>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</si>
  <si>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</si>
  <si>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</si>
  <si>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</si>
  <si>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</si>
  <si>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</si>
  <si>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</si>
  <si>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</si>
  <si>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</si>
  <si>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</si>
  <si>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</si>
  <si>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</si>
  <si>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</si>
  <si>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</si>
  <si>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</si>
  <si>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</si>
  <si>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</si>
  <si>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</si>
  <si>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</si>
  <si>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</si>
  <si>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</si>
  <si>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</si>
  <si>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</si>
  <si>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</si>
  <si>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</si>
  <si>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</si>
  <si>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</si>
  <si>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</si>
  <si>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</si>
  <si>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</si>
  <si>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</si>
  <si>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</si>
  <si>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</si>
  <si>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</si>
  <si>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</si>
  <si>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</si>
  <si>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</si>
  <si>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</si>
  <si>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</si>
  <si>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</si>
  <si>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</si>
  <si>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</si>
  <si>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</si>
  <si>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</si>
  <si>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</si>
  <si>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</si>
  <si>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</si>
  <si>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</si>
  <si>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</si>
  <si>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</si>
  <si>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</si>
  <si>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</si>
  <si>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</si>
  <si>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</si>
  <si>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</si>
  <si>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</si>
  <si>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</si>
  <si>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</si>
  <si>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</si>
  <si>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</si>
  <si>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</si>
  <si>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</si>
  <si>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</si>
  <si>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</si>
  <si>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</si>
  <si>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</si>
  <si>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</si>
  <si>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</si>
  <si>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</si>
  <si>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</si>
  <si>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</si>
  <si>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</si>
  <si>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</si>
  <si>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</si>
  <si>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</si>
  <si>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</si>
  <si>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</si>
  <si>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</si>
  <si>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</si>
  <si>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</si>
  <si>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</si>
  <si>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</si>
  <si>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</si>
  <si>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</si>
  <si>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</si>
  <si>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</si>
  <si>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</si>
  <si>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</si>
  <si>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</si>
  <si>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</si>
  <si>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</si>
  <si>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</si>
  <si>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</si>
  <si>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</si>
  <si>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</si>
  <si>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</si>
  <si>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</si>
  <si>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</si>
  <si>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</si>
  <si>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</si>
  <si>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</si>
  <si>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</si>
  <si>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</si>
  <si>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</si>
  <si>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</si>
  <si>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</si>
  <si>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</si>
  <si>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</si>
  <si>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</si>
  <si>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</si>
  <si>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</si>
  <si>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</si>
  <si>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</si>
  <si>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</si>
  <si>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</si>
  <si>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</si>
  <si>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</si>
  <si>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</si>
  <si>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</si>
  <si>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</si>
  <si>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</si>
  <si>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</si>
  <si>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</si>
  <si>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</si>
  <si>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</si>
  <si>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</si>
  <si>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</si>
  <si>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</si>
  <si>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</si>
  <si>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</si>
  <si>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</si>
  <si>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</si>
  <si>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</si>
  <si>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</si>
  <si>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</si>
  <si>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</si>
  <si>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</si>
  <si>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</si>
  <si>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</si>
  <si>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</si>
  <si>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</si>
  <si>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</si>
  <si>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</si>
  <si>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</si>
  <si>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</si>
  <si>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</si>
  <si>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</si>
  <si>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</si>
  <si>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</si>
  <si>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</si>
  <si>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</si>
  <si>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</si>
  <si>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</si>
  <si>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</si>
  <si>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</si>
  <si>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</si>
  <si>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</si>
  <si>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</si>
  <si>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</si>
  <si>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</si>
  <si>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</si>
  <si>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</si>
  <si>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</si>
  <si>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</si>
  <si>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</si>
  <si>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</si>
  <si>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</si>
  <si>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</si>
  <si>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</si>
  <si>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</si>
  <si>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</si>
  <si>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</si>
  <si>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</si>
  <si>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</si>
  <si>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</si>
  <si>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</si>
  <si>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</si>
  <si>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</si>
  <si>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</si>
  <si>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</si>
  <si>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</si>
  <si>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</si>
  <si>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</si>
  <si>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</si>
  <si>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</si>
  <si>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</si>
  <si>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</si>
  <si>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</si>
  <si>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</si>
  <si>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</si>
  <si>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</si>
  <si>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</si>
  <si>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</si>
  <si>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</si>
  <si>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</si>
  <si>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</si>
  <si>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</si>
  <si>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</si>
  <si>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</si>
  <si>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</si>
  <si>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</si>
  <si>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</si>
  <si>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</si>
  <si>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</si>
  <si>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</si>
  <si>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</si>
  <si>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</si>
  <si>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</si>
  <si>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</si>
  <si>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</si>
  <si>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</si>
  <si>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</si>
  <si>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</si>
  <si>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</si>
  <si>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</si>
  <si>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</si>
  <si>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</si>
  <si>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</si>
  <si>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</si>
  <si>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</si>
  <si>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</si>
  <si>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</si>
  <si>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</si>
  <si>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</si>
  <si>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</si>
  <si>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</si>
  <si>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</si>
  <si>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</si>
  <si>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</si>
  <si>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</si>
  <si>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</si>
  <si>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</si>
  <si>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</si>
  <si>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</si>
  <si>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</si>
  <si>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</si>
  <si>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</si>
  <si>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</si>
  <si>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</si>
  <si>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</si>
  <si>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</si>
  <si>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</si>
  <si>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</si>
  <si>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</si>
  <si>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</si>
  <si>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</si>
  <si>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</si>
  <si>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</si>
  <si>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</si>
  <si>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</si>
  <si>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</si>
  <si>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</si>
  <si>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</si>
  <si>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</si>
  <si>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</si>
  <si>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</si>
  <si>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</si>
  <si>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</si>
  <si>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</si>
  <si>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</si>
  <si>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</si>
  <si>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</si>
  <si>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</si>
  <si>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</si>
  <si>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</si>
  <si>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</si>
  <si>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</si>
  <si>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</si>
  <si>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</si>
  <si>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</si>
  <si>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</si>
  <si>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</si>
  <si>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</si>
  <si>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</si>
  <si>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</si>
  <si>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</si>
  <si>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</si>
  <si>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</si>
  <si>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</si>
  <si>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</si>
  <si>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</si>
  <si>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</si>
  <si>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</si>
  <si>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</si>
  <si>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</si>
  <si>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</si>
  <si>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</si>
  <si>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</si>
  <si>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</si>
  <si>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</si>
  <si>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</si>
  <si>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</si>
  <si>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</si>
  <si>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</si>
  <si>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</si>
  <si>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</si>
  <si>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</si>
  <si>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</si>
  <si>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</si>
  <si>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</si>
  <si>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</si>
  <si>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</si>
  <si>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</si>
  <si>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</si>
  <si>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</si>
  <si>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</si>
  <si>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</si>
  <si>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</si>
  <si>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</si>
  <si>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</si>
  <si>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</si>
  <si>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</si>
  <si>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</si>
  <si>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</si>
  <si>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</si>
  <si>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</si>
  <si>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</si>
  <si>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</si>
  <si>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</si>
  <si>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</si>
  <si>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</si>
  <si>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</si>
  <si>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</si>
  <si>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</si>
  <si>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</si>
  <si>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</si>
  <si>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</si>
  <si>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</si>
  <si>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</si>
  <si>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</si>
  <si>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</si>
  <si>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</si>
  <si>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</si>
  <si>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</si>
  <si>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</si>
  <si>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</si>
  <si>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</si>
  <si>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</si>
  <si>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</si>
  <si>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</si>
  <si>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</si>
  <si>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</si>
  <si>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</si>
  <si>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</si>
  <si>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</si>
  <si>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</si>
  <si>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</si>
  <si>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</si>
  <si>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</si>
  <si>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</si>
  <si>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</si>
  <si>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</si>
  <si>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</si>
  <si>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</si>
  <si>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</si>
  <si>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</si>
  <si>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</si>
  <si>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</si>
  <si>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</si>
  <si>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</si>
  <si>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</si>
  <si>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</si>
  <si>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</si>
  <si>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</si>
  <si>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</si>
  <si>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</si>
  <si>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</si>
  <si>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</si>
  <si>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</si>
  <si>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</si>
  <si>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</si>
  <si>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</si>
  <si>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</si>
  <si>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</si>
  <si>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</si>
  <si>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</si>
  <si>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</si>
  <si>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</si>
  <si>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</si>
  <si>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</si>
  <si>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</si>
  <si>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</si>
  <si>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</si>
  <si>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</si>
  <si>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</si>
  <si>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</si>
  <si>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</si>
  <si>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</si>
  <si>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</si>
  <si>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</si>
  <si>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</si>
  <si>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</si>
  <si>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</si>
  <si>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</si>
  <si>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</si>
  <si>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</si>
  <si>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</si>
  <si>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</si>
  <si>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</si>
  <si>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</si>
  <si>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</si>
  <si>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</si>
  <si>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</si>
  <si>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</si>
  <si>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</si>
  <si>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</si>
  <si>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</si>
  <si>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</si>
  <si>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</si>
  <si>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</si>
  <si>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</si>
  <si>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</si>
  <si>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</si>
  <si>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</si>
  <si>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</si>
  <si>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</si>
  <si>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</si>
  <si>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</si>
  <si>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</si>
  <si>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</si>
  <si>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</si>
  <si>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</si>
  <si>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</si>
  <si>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</si>
  <si>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</si>
  <si>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</si>
  <si>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</si>
  <si>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</si>
  <si>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</si>
  <si>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</si>
  <si>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</si>
  <si>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</si>
  <si>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</si>
  <si>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</si>
  <si>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</si>
  <si>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</si>
  <si>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</si>
  <si>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</si>
  <si>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</si>
  <si>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</si>
  <si>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</si>
  <si>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</si>
  <si>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</si>
  <si>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</si>
  <si>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</si>
  <si>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</si>
  <si>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</si>
  <si>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</si>
  <si>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</si>
  <si>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</si>
  <si>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</si>
  <si>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</si>
  <si>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</si>
  <si>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</si>
  <si>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</si>
  <si>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</si>
  <si>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</si>
  <si>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</si>
  <si>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</si>
  <si>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</si>
  <si>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</si>
  <si>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</si>
  <si>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</si>
  <si>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</si>
  <si>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</si>
  <si>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</si>
  <si>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</si>
  <si>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</si>
  <si>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</si>
  <si>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</si>
  <si>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</si>
  <si>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</si>
  <si>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</si>
  <si>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</si>
  <si>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</si>
  <si>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</si>
  <si>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</si>
  <si>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</si>
  <si>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</si>
  <si>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</si>
  <si>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</si>
  <si>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</si>
  <si>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</si>
  <si>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</si>
  <si>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</si>
  <si>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</si>
  <si>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</si>
  <si>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</si>
  <si>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</si>
  <si>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</si>
  <si>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</si>
  <si>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</si>
  <si>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</si>
  <si>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</si>
  <si>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</si>
  <si>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</si>
  <si>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</si>
  <si>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</si>
  <si>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</si>
  <si>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</si>
  <si>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</si>
  <si>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</si>
  <si>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</si>
  <si>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</si>
  <si>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</si>
  <si>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</si>
  <si>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</si>
  <si>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</si>
  <si>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</si>
  <si>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</si>
  <si>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</si>
  <si>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</si>
  <si>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</si>
  <si>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</si>
  <si>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</si>
  <si>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</si>
  <si>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</si>
  <si>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</si>
  <si>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</si>
  <si>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</si>
  <si>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</si>
  <si>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</si>
  <si>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</si>
  <si>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</si>
  <si>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</si>
  <si>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</si>
  <si>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</si>
  <si>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</si>
  <si>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</si>
  <si>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</si>
  <si>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</si>
  <si>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</si>
  <si>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</si>
  <si>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</si>
  <si>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</si>
  <si>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</si>
  <si>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</si>
  <si>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</si>
  <si>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</si>
  <si>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</si>
  <si>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</si>
  <si>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</si>
  <si>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</si>
  <si>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</si>
  <si>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</si>
  <si>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</si>
  <si>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</si>
  <si>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</si>
  <si>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</si>
  <si>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</si>
  <si>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</si>
  <si>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</si>
  <si>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</si>
  <si>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</si>
  <si>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</si>
  <si>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</si>
  <si>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</si>
  <si>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</si>
  <si>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</si>
  <si>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</si>
  <si>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</si>
  <si>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</si>
  <si>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</si>
  <si>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</si>
  <si>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</si>
  <si>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</si>
  <si>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</si>
  <si>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</si>
  <si>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</si>
  <si>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</si>
  <si>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</si>
  <si>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</si>
  <si>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</si>
  <si>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</si>
  <si>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</si>
  <si>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</si>
  <si>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</si>
  <si>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</si>
  <si>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</si>
  <si>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</si>
  <si>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</si>
  <si>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</si>
  <si>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</si>
  <si>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</si>
  <si>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</si>
  <si>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</si>
  <si>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</si>
  <si>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</si>
  <si>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</si>
  <si>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</si>
  <si>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</si>
  <si>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</si>
  <si>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</si>
  <si>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</si>
  <si>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</si>
  <si>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</si>
  <si>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</si>
  <si>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</si>
  <si>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</si>
  <si>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</si>
  <si>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</si>
  <si>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</si>
  <si>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</si>
  <si>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</si>
  <si>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</si>
  <si>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</si>
  <si>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</si>
  <si>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</si>
  <si>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</si>
  <si>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</si>
  <si>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</si>
  <si>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</si>
  <si>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</si>
  <si>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</si>
  <si>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</si>
  <si>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</si>
  <si>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</si>
  <si>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</si>
  <si>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</si>
  <si>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</si>
  <si>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</si>
  <si>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</si>
  <si>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</si>
  <si>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</si>
  <si>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</si>
  <si>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</si>
  <si>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</si>
  <si>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</si>
  <si>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</si>
  <si>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</si>
  <si>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</si>
  <si>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</si>
  <si>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</si>
  <si>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</si>
  <si>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</si>
  <si>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</si>
  <si>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</si>
  <si>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</si>
  <si>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</si>
  <si>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</si>
  <si>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</si>
  <si>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</si>
  <si>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</si>
  <si>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</si>
  <si>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</si>
  <si>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</si>
  <si>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</si>
  <si>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</si>
  <si>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</si>
  <si>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</si>
  <si>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</si>
  <si>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</si>
  <si>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</si>
  <si>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</si>
  <si>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</si>
  <si>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</si>
  <si>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</si>
  <si>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</si>
  <si>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</si>
  <si>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</si>
  <si>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</si>
  <si>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</si>
  <si>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</si>
  <si>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</si>
  <si>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</si>
  <si>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</si>
  <si>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</si>
  <si>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</si>
  <si>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</si>
  <si>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</si>
  <si>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</si>
  <si>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</si>
  <si>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</si>
  <si>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</si>
  <si>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</si>
  <si>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</si>
  <si>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</si>
  <si>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</si>
  <si>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</si>
  <si>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</si>
  <si>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</si>
  <si>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</si>
  <si>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</si>
  <si>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</si>
  <si>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</si>
  <si>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</si>
  <si>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</si>
  <si>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</si>
  <si>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</si>
  <si>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</si>
  <si>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</si>
  <si>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</si>
  <si>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</si>
  <si>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</si>
  <si>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</si>
  <si>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</si>
  <si>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</si>
  <si>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</si>
  <si>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</si>
  <si>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</si>
  <si>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</si>
  <si>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</si>
  <si>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</si>
  <si>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</si>
  <si>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</si>
  <si>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</si>
  <si>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</si>
  <si>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</si>
  <si>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</si>
  <si>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</si>
  <si>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</si>
  <si>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</si>
  <si>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</si>
  <si>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</si>
  <si>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</si>
  <si>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</si>
  <si>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</si>
  <si>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</si>
  <si>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</si>
  <si>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</si>
  <si>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</si>
  <si>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</si>
  <si>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</si>
  <si>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</si>
  <si>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</si>
  <si>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</si>
  <si>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</si>
  <si>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</si>
  <si>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</si>
  <si>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</si>
  <si>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</si>
  <si>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</si>
  <si>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</si>
  <si>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</si>
  <si>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</si>
  <si>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</si>
  <si>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</si>
  <si>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</si>
  <si>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</si>
  <si>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</si>
  <si>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</si>
  <si>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</si>
  <si>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</si>
  <si>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</si>
  <si>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</si>
  <si>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</si>
  <si>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</si>
  <si>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</si>
  <si>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</si>
  <si>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</si>
  <si>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</si>
  <si>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</si>
  <si>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</si>
  <si>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</si>
  <si>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</si>
  <si>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</si>
  <si>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</si>
  <si>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</si>
  <si>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</si>
  <si>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</si>
  <si>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</si>
  <si>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</si>
  <si>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</si>
  <si>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</si>
  <si>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</si>
  <si>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</si>
  <si>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</si>
  <si>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</si>
  <si>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</si>
  <si>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</si>
  <si>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</si>
  <si>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</si>
  <si>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</si>
  <si>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</si>
  <si>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</si>
  <si>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</si>
  <si>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</si>
  <si>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</si>
  <si>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</si>
  <si>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</si>
  <si>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</si>
  <si>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</si>
  <si>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</si>
  <si>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</si>
  <si>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</si>
  <si>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</si>
  <si>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</si>
  <si>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</si>
  <si>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</si>
  <si>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</si>
  <si>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</si>
  <si>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</si>
  <si>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</si>
  <si>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</si>
  <si>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</si>
  <si>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</si>
  <si>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</si>
  <si>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</si>
  <si>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</si>
  <si>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</si>
  <si>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</si>
  <si>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</si>
  <si>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</si>
  <si>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</si>
  <si>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</si>
  <si>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</si>
  <si>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</si>
  <si>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</si>
  <si>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</si>
  <si>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</si>
  <si>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</si>
  <si>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</si>
  <si>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</si>
  <si>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</si>
  <si>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</si>
  <si>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</si>
  <si>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</si>
  <si>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</si>
  <si>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</si>
  <si>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</si>
  <si>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</si>
  <si>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</si>
  <si>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</si>
  <si>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</si>
  <si>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</si>
  <si>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</si>
  <si>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</si>
  <si>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</si>
  <si>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</si>
  <si>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</si>
  <si>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</si>
  <si>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</si>
  <si>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</si>
  <si>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</si>
  <si>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</si>
  <si>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</si>
  <si>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</si>
  <si>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</si>
  <si>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</si>
  <si>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</si>
  <si>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</si>
  <si>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</si>
  <si>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</si>
  <si>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</si>
  <si>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</si>
  <si>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</si>
  <si>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</si>
  <si>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</si>
  <si>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</si>
  <si>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</si>
  <si>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</si>
  <si>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</si>
  <si>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</si>
  <si>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</si>
  <si>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</si>
  <si>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</si>
  <si>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</si>
  <si>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</si>
  <si>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</si>
  <si>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</si>
  <si>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</si>
  <si>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</si>
  <si>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</si>
  <si>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</si>
  <si>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</si>
  <si>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</si>
  <si>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</si>
  <si>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</si>
  <si>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</si>
  <si>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</si>
  <si>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</si>
  <si>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</si>
  <si>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</si>
  <si>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</si>
  <si>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</si>
  <si>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</si>
  <si>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</si>
  <si>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</si>
  <si>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</si>
  <si>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</si>
  <si>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</si>
  <si>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</si>
  <si>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</si>
  <si>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</si>
  <si>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</si>
  <si>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</si>
  <si>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</si>
  <si>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</si>
  <si>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</si>
  <si>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</si>
  <si>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</si>
  <si>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</si>
  <si>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</si>
  <si>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</si>
  <si>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</si>
  <si>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</si>
  <si>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</si>
  <si>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</si>
  <si>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</si>
  <si>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</si>
  <si>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</si>
  <si>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</si>
  <si>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</si>
  <si>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</si>
  <si>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</si>
  <si>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</si>
  <si>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</si>
  <si>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</si>
  <si>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</si>
  <si>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</si>
  <si>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</si>
  <si>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</si>
  <si>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</si>
  <si>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</si>
  <si>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</si>
  <si>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</si>
  <si>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</si>
  <si>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</si>
  <si>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</si>
  <si>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</si>
  <si>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</si>
  <si>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</si>
  <si>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</si>
  <si>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</si>
  <si>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</si>
  <si>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</si>
  <si>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</si>
  <si>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</si>
  <si>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</si>
  <si>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</si>
  <si>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</si>
  <si>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</si>
  <si>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</si>
  <si>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</si>
  <si>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</si>
  <si>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</si>
  <si>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</si>
  <si>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</si>
  <si>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</si>
  <si>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</si>
  <si>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</si>
  <si>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</si>
  <si>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</si>
  <si>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</si>
  <si>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</si>
  <si>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</si>
  <si>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</si>
  <si>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</si>
  <si>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</si>
  <si>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</si>
  <si>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</si>
  <si>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</si>
  <si>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</si>
  <si>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</si>
  <si>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</si>
  <si>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</si>
  <si>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</si>
  <si>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</si>
  <si>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</si>
  <si>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</si>
  <si>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</si>
  <si>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</si>
  <si>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</si>
  <si>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</si>
  <si>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</si>
  <si>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</si>
  <si>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</si>
  <si>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</si>
  <si>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</si>
  <si>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</si>
  <si>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</si>
  <si>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</si>
  <si>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</si>
  <si>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</si>
  <si>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</si>
  <si>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</si>
  <si>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</si>
  <si>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</si>
  <si>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</si>
  <si>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</si>
  <si>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</si>
  <si>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</si>
  <si>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</si>
  <si>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</si>
  <si>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</si>
  <si>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</si>
  <si>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</si>
  <si>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</si>
  <si>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</si>
  <si>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</si>
  <si>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</si>
  <si>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</si>
  <si>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</si>
  <si>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</si>
  <si>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</si>
  <si>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</si>
  <si>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</si>
  <si>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</si>
  <si>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</si>
  <si>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</si>
  <si>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</si>
  <si>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</si>
  <si>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</si>
  <si>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</si>
  <si>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</si>
  <si>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</si>
  <si>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</si>
  <si>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</si>
  <si>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</si>
  <si>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</si>
  <si>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</si>
  <si>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</si>
  <si>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</si>
  <si>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</si>
  <si>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</si>
  <si>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</si>
  <si>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</si>
  <si>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</si>
  <si>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</si>
  <si>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</si>
  <si>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</si>
  <si>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</si>
  <si>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</si>
  <si>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</si>
  <si>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</si>
  <si>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</si>
  <si>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</si>
  <si>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</si>
  <si>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</si>
  <si>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</si>
  <si>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</si>
  <si>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</si>
  <si>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</si>
  <si>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</si>
  <si>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</si>
  <si>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</si>
  <si>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</si>
  <si>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</si>
  <si>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</si>
  <si>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</si>
  <si>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</si>
  <si>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</si>
  <si>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</si>
  <si>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</si>
  <si>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</si>
  <si>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</si>
  <si>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</si>
  <si>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</si>
  <si>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</si>
  <si>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</si>
  <si>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</si>
  <si>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</si>
  <si>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</si>
  <si>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</si>
  <si>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</si>
  <si>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</si>
  <si>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</si>
  <si>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</si>
  <si>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</si>
  <si>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</si>
  <si>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</si>
  <si>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</si>
  <si>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</si>
  <si>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</si>
  <si>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</si>
  <si>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</si>
  <si>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</si>
  <si>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</si>
  <si>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</si>
  <si>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</si>
  <si>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</si>
  <si>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</si>
  <si>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</si>
  <si>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</si>
  <si>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</si>
  <si>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</si>
  <si>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</si>
  <si>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</si>
  <si>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</si>
  <si>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</si>
  <si>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</si>
  <si>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</si>
  <si>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</si>
  <si>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</si>
  <si>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</si>
  <si>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</si>
  <si>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</si>
  <si>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</si>
  <si>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</si>
  <si>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</si>
  <si>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</si>
  <si>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</si>
  <si>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</si>
  <si>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</si>
  <si>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</si>
  <si>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</si>
  <si>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</si>
  <si>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</si>
  <si>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</si>
  <si>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</si>
  <si>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</si>
  <si>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</si>
  <si>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</si>
  <si>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</si>
  <si>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</si>
  <si>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</si>
  <si>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</si>
  <si>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</si>
  <si>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</si>
  <si>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</si>
  <si>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</si>
  <si>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</si>
  <si>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</si>
  <si>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</si>
  <si>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</si>
  <si>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</si>
  <si>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</si>
  <si>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</si>
  <si>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</si>
  <si>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</si>
  <si>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</si>
  <si>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</si>
  <si>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</si>
  <si>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</si>
  <si>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</si>
  <si>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</si>
  <si>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</si>
  <si>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</si>
  <si>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</si>
  <si>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</si>
  <si>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</si>
  <si>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</si>
  <si>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</si>
  <si>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</si>
  <si>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</si>
  <si>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</si>
  <si>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</si>
  <si>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</si>
  <si>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</si>
  <si>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</si>
  <si>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</si>
  <si>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</si>
  <si>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</si>
  <si>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</si>
  <si>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</si>
  <si>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</si>
  <si>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</si>
  <si>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</si>
  <si>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</si>
  <si>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</si>
  <si>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</si>
  <si>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</si>
  <si>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</si>
  <si>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</si>
  <si>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</si>
  <si>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</si>
  <si>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</si>
  <si>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</si>
  <si>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</si>
  <si>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</si>
  <si>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</si>
  <si>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</si>
  <si>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</si>
  <si>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</si>
  <si>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</si>
  <si>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</si>
  <si>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</si>
  <si>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</si>
  <si>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</si>
  <si>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</si>
  <si>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</si>
  <si>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</si>
  <si>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</si>
  <si>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</si>
  <si>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</si>
  <si>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</si>
  <si>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</si>
  <si>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</si>
  <si>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</si>
  <si>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</si>
  <si>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</si>
  <si>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</si>
  <si>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</si>
  <si>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</si>
  <si>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</si>
  <si>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</si>
  <si>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</si>
  <si>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</si>
  <si>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</si>
  <si>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</si>
  <si>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</si>
  <si>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</si>
  <si>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</si>
  <si>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</si>
  <si>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</si>
  <si>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</si>
  <si>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</si>
  <si>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</si>
  <si>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</si>
  <si>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</si>
  <si>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</si>
  <si>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</si>
  <si>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</si>
  <si>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</si>
  <si>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</si>
  <si>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</si>
  <si>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</si>
  <si>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</si>
  <si>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</si>
  <si>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</si>
  <si>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</si>
  <si>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</si>
  <si>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</si>
  <si>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</si>
  <si>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</si>
  <si>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</si>
  <si>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</si>
  <si>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</si>
  <si>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</si>
  <si>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</si>
  <si>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</si>
  <si>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</si>
  <si>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</si>
  <si>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</si>
  <si>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</si>
  <si>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</si>
  <si>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</si>
  <si>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</si>
  <si>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</si>
  <si>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</si>
  <si>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</si>
  <si>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</si>
  <si>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</si>
  <si>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</si>
  <si>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</si>
  <si>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</si>
  <si>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</si>
  <si>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</si>
  <si>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</si>
  <si>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</si>
  <si>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</si>
  <si>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</si>
  <si>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</si>
  <si>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</si>
  <si>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</si>
  <si>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</si>
  <si>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</si>
  <si>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</si>
  <si>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</si>
  <si>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</si>
  <si>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</si>
  <si>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</si>
  <si>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</si>
  <si>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</si>
  <si>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</si>
  <si>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</si>
  <si>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</si>
  <si>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</si>
  <si>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</si>
  <si>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</si>
  <si>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</si>
  <si>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</si>
  <si>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</si>
  <si>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</si>
  <si>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</si>
  <si>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</si>
  <si>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</si>
  <si>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</si>
  <si>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</si>
  <si>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</si>
  <si>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</si>
  <si>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</si>
  <si>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</si>
  <si>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</si>
  <si>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</si>
  <si>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</si>
  <si>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</si>
  <si>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</si>
  <si>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</si>
  <si>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</si>
  <si>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</si>
  <si>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</si>
  <si>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</si>
  <si>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</si>
  <si>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</si>
  <si>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</si>
  <si>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</si>
  <si>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</si>
  <si>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</si>
  <si>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</si>
  <si>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</si>
  <si>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</si>
  <si>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</si>
  <si>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</si>
  <si>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</si>
  <si>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</si>
  <si>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</si>
  <si>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</si>
  <si>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</si>
  <si>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</si>
  <si>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</si>
  <si>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</si>
  <si>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</si>
  <si>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</si>
  <si>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</si>
  <si>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</si>
  <si>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</si>
  <si>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</si>
  <si>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</si>
  <si>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</si>
  <si>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</si>
  <si>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</si>
  <si>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</si>
  <si>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</si>
  <si>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</si>
  <si>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</si>
  <si>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</si>
  <si>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</si>
  <si>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</si>
  <si>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</si>
  <si>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</si>
  <si>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</si>
  <si>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</si>
  <si>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</si>
  <si>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</si>
  <si>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</si>
  <si>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</si>
  <si>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</si>
  <si>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</si>
  <si>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</si>
  <si>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</si>
  <si>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</si>
  <si>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</si>
  <si>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</si>
  <si>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</si>
  <si>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</si>
  <si>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</si>
  <si>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</si>
  <si>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</si>
  <si>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</si>
  <si>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</si>
  <si>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</si>
  <si>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</si>
  <si>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</si>
  <si>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</si>
  <si>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</si>
  <si>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</si>
  <si>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</si>
  <si>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</si>
  <si>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</si>
  <si>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</si>
  <si>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</si>
  <si>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</si>
  <si>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</si>
  <si>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</si>
  <si>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</si>
  <si>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</si>
  <si>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</si>
  <si>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</si>
  <si>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</si>
  <si>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</si>
  <si>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</si>
  <si>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</si>
  <si>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</si>
  <si>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</si>
  <si>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</si>
  <si>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</si>
  <si>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</si>
  <si>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</si>
  <si>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</si>
  <si>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</si>
  <si>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</si>
  <si>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</si>
  <si>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</si>
  <si>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</si>
  <si>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</si>
  <si>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</si>
  <si>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</si>
  <si>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</si>
  <si>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</si>
  <si>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</si>
  <si>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</si>
  <si>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</si>
  <si>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</si>
  <si>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</si>
  <si>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</si>
  <si>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</si>
  <si>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</si>
  <si>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</si>
  <si>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</si>
  <si>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</si>
  <si>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</si>
  <si>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</si>
  <si>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</si>
  <si>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</si>
  <si>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</si>
  <si>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</si>
  <si>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</si>
  <si>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</si>
  <si>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</si>
  <si>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</si>
  <si>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</si>
  <si>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</si>
  <si>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</si>
  <si>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</si>
  <si>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</si>
  <si>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</si>
  <si>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</si>
  <si>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</si>
  <si>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</si>
  <si>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</si>
  <si>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</si>
  <si>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</si>
  <si>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</si>
  <si>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</si>
  <si>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</si>
  <si>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</si>
  <si>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</si>
  <si>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</si>
  <si>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</si>
  <si>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</si>
  <si>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</si>
  <si>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</si>
  <si>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</si>
  <si>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</si>
  <si>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</si>
  <si>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</si>
  <si>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</si>
  <si>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</si>
  <si>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</si>
  <si>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</si>
  <si>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</si>
  <si>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</si>
  <si>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</si>
  <si>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</si>
  <si>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</si>
  <si>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</si>
  <si>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</si>
  <si>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</si>
  <si>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</si>
  <si>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</si>
  <si>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</si>
  <si>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</si>
  <si>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</si>
  <si>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</si>
  <si>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</si>
  <si>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</si>
  <si>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</si>
  <si>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</si>
  <si>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</si>
  <si>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</si>
  <si>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</si>
  <si>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</si>
  <si>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</si>
  <si>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</si>
  <si>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</si>
  <si>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</si>
  <si>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</si>
  <si>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</si>
  <si>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</si>
  <si>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</si>
  <si>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</si>
  <si>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</si>
  <si>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</si>
  <si>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</si>
  <si>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</si>
  <si>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</si>
  <si>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</si>
  <si>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</si>
  <si>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</si>
  <si>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</si>
  <si>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</si>
  <si>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</si>
  <si>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</si>
  <si>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</si>
  <si>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</si>
  <si>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</si>
  <si>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</si>
  <si>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</si>
  <si>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</si>
  <si>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</si>
  <si>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</si>
  <si>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</si>
  <si>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</si>
  <si>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</si>
  <si>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</si>
  <si>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</si>
  <si>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</si>
  <si>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</si>
  <si>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</si>
  <si>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</si>
  <si>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</si>
  <si>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</si>
  <si>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</si>
  <si>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</si>
  <si>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</si>
  <si>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</si>
  <si>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</si>
  <si>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</si>
  <si>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</si>
  <si>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</si>
  <si>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</si>
  <si>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</si>
  <si>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</si>
  <si>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</si>
  <si>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</si>
  <si>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</si>
  <si>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</si>
  <si>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</si>
  <si>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</si>
  <si>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</si>
  <si>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</si>
  <si>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</si>
  <si>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</si>
  <si>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</si>
  <si>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</si>
  <si>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</si>
  <si>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</si>
  <si>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</si>
  <si>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</si>
  <si>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</si>
  <si>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</si>
  <si>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</si>
  <si>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</si>
  <si>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</si>
  <si>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</si>
  <si>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</si>
  <si>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</si>
  <si>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</si>
  <si>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</si>
  <si>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</si>
  <si>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</si>
  <si>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</si>
  <si>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</si>
  <si>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</si>
  <si>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</si>
  <si>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</si>
  <si>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</si>
  <si>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</si>
  <si>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</si>
  <si>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</si>
  <si>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</si>
  <si>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</si>
  <si>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</si>
  <si>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</si>
  <si>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</si>
  <si>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</si>
  <si>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</si>
  <si>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</si>
  <si>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</si>
  <si>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</si>
  <si>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</si>
  <si>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</si>
  <si>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</si>
  <si>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</si>
  <si>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</si>
  <si>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</si>
  <si>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</si>
  <si>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</si>
  <si>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</si>
  <si>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</si>
  <si>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</si>
  <si>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</si>
  <si>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</si>
  <si>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</si>
  <si>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</si>
  <si>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</si>
  <si>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</si>
  <si>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</si>
  <si>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</si>
  <si>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</si>
  <si>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</si>
  <si>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</si>
  <si>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</si>
  <si>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</si>
  <si>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</si>
  <si>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</si>
  <si>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</si>
  <si>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</si>
  <si>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</si>
  <si>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</si>
  <si>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</si>
  <si>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</si>
  <si>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</si>
  <si>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</si>
  <si>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</si>
  <si>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</si>
  <si>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</si>
  <si>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</si>
  <si>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</si>
  <si>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</si>
  <si>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</si>
  <si>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</si>
  <si>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</si>
  <si>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</si>
  <si>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</si>
  <si>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</si>
  <si>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</si>
  <si>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</si>
  <si>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</si>
  <si>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</si>
  <si>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</si>
  <si>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</si>
  <si>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</si>
  <si>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</si>
  <si>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</si>
  <si>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</si>
  <si>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</si>
  <si>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</si>
  <si>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</si>
  <si>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</si>
  <si>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</si>
  <si>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</si>
  <si>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</si>
  <si>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</si>
  <si>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</si>
  <si>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</si>
  <si>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</si>
  <si>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</si>
  <si>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</si>
  <si>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</si>
  <si>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</si>
  <si>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</si>
  <si>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</si>
  <si>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</si>
  <si>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</si>
  <si>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</si>
  <si>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</si>
  <si>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</si>
  <si>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</si>
  <si>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</si>
  <si>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</si>
  <si>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</si>
  <si>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</si>
  <si>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</si>
  <si>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</si>
  <si>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</si>
  <si>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</si>
  <si>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</si>
  <si>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</si>
  <si>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</si>
  <si>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</si>
  <si>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</si>
  <si>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</si>
  <si>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</si>
  <si>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</si>
  <si>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</si>
  <si>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</si>
  <si>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</si>
  <si>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</si>
  <si>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</si>
  <si>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</si>
  <si>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</si>
  <si>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</si>
  <si>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</si>
  <si>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</si>
  <si>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</si>
  <si>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</si>
  <si>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</si>
  <si>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</si>
  <si>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</si>
  <si>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</si>
  <si>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</si>
  <si>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</si>
  <si>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</si>
  <si>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</si>
  <si>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</si>
  <si>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</si>
  <si>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</si>
  <si>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</si>
  <si>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</si>
  <si>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</si>
  <si>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</si>
  <si>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</si>
  <si>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</si>
  <si>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</si>
  <si>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</si>
  <si>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</si>
  <si>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</si>
  <si>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</si>
  <si>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</si>
  <si>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</si>
  <si>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</si>
  <si>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</si>
  <si>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</si>
  <si>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</si>
  <si>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</si>
  <si>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</si>
  <si>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</si>
  <si>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</si>
  <si>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</si>
  <si>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</si>
  <si>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</si>
  <si>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</si>
  <si>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</si>
  <si>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</si>
  <si>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</si>
  <si>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</si>
  <si>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</si>
  <si>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</si>
  <si>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</si>
  <si>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</si>
  <si>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</si>
  <si>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</si>
  <si>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</si>
  <si>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</si>
  <si>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</si>
  <si>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</si>
  <si>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</si>
  <si>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</si>
  <si>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</si>
  <si>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</si>
  <si>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</si>
  <si>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</si>
  <si>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</si>
  <si>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</si>
  <si>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</si>
  <si>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</si>
  <si>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</si>
  <si>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</si>
  <si>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</si>
  <si>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</si>
  <si>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</si>
  <si>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</si>
  <si>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</si>
  <si>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</si>
  <si>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</si>
  <si>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</si>
  <si>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</si>
  <si>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</si>
  <si>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</si>
  <si>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</si>
  <si>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</si>
  <si>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</si>
  <si>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</si>
  <si>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</si>
  <si>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</si>
  <si>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</si>
  <si>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</si>
  <si>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</si>
  <si>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</si>
  <si>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</si>
  <si>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</si>
  <si>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</si>
  <si>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</si>
  <si>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</si>
  <si>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</si>
  <si>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</si>
  <si>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</si>
  <si>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</si>
  <si>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</si>
  <si>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</si>
  <si>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</si>
  <si>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</si>
  <si>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</si>
  <si>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</si>
  <si>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</si>
  <si>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</si>
  <si>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</si>
  <si>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</si>
  <si>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</si>
  <si>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</si>
  <si>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</si>
  <si>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</si>
  <si>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</si>
  <si>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</si>
  <si>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</si>
  <si>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</si>
  <si>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</si>
  <si>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</si>
  <si>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</si>
  <si>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</si>
  <si>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</si>
  <si>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</si>
  <si>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</si>
  <si>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</si>
  <si>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</si>
  <si>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</si>
  <si>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</si>
  <si>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</si>
  <si>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</si>
  <si>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</si>
  <si>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</si>
  <si>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</si>
  <si>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</si>
  <si>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</si>
  <si>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</si>
  <si>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</si>
  <si>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</si>
  <si>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</si>
  <si>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</si>
  <si>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</si>
  <si>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</si>
  <si>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</si>
  <si>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</si>
  <si>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</si>
  <si>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</si>
  <si>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</si>
  <si>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</si>
  <si>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</si>
  <si>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</si>
  <si>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</si>
  <si>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</si>
  <si>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</si>
  <si>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</si>
  <si>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</si>
  <si>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</si>
  <si>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</si>
  <si>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</si>
  <si>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</si>
  <si>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</si>
  <si>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</si>
  <si>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</si>
  <si>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</si>
  <si>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</si>
  <si>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</si>
  <si>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</si>
  <si>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</si>
  <si>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</si>
  <si>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</si>
  <si>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</si>
  <si>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</si>
  <si>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</si>
  <si>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</si>
  <si>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</si>
  <si>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</si>
  <si>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</si>
  <si>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</si>
  <si>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</si>
  <si>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</si>
  <si>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</si>
  <si>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</si>
  <si>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</si>
  <si>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</si>
  <si>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</si>
  <si>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</si>
  <si>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</si>
  <si>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</si>
  <si>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</si>
  <si>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</si>
  <si>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</si>
  <si>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</si>
  <si>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</si>
  <si>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</si>
  <si>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</si>
  <si>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</si>
  <si>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</si>
  <si>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</si>
  <si>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</si>
  <si>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</si>
  <si>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</si>
  <si>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</si>
  <si>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</si>
  <si>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</si>
  <si>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</si>
  <si>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</si>
  <si>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</si>
  <si>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</si>
  <si>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</si>
  <si>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</si>
  <si>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</si>
  <si>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</si>
  <si>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</si>
  <si>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</si>
  <si>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</si>
  <si>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</si>
  <si>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</si>
  <si>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</si>
  <si>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</si>
  <si>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</si>
  <si>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</si>
  <si>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</si>
  <si>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</si>
  <si>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</si>
  <si>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</si>
  <si>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</si>
  <si>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</si>
  <si>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</si>
  <si>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</si>
  <si>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</si>
  <si>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</si>
  <si>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</si>
  <si>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</si>
  <si>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</si>
  <si>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</si>
  <si>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</si>
  <si>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</si>
  <si>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</si>
  <si>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</si>
  <si>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</si>
  <si>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</si>
  <si>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</si>
  <si>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</si>
  <si>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</si>
  <si>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</si>
  <si>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</si>
  <si>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</si>
  <si>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</si>
  <si>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</si>
  <si>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</si>
  <si>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</si>
  <si>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</si>
  <si>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</si>
  <si>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</si>
  <si>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</si>
  <si>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</si>
  <si>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</si>
  <si>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</si>
  <si>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</si>
  <si>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</si>
  <si>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</si>
  <si>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</si>
  <si>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</si>
  <si>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</si>
  <si>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</si>
  <si>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</si>
  <si>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</si>
  <si>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</si>
  <si>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</si>
  <si>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</si>
  <si>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</si>
  <si>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</si>
  <si>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</si>
  <si>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</si>
  <si>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</si>
  <si>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</si>
  <si>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</si>
  <si>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</si>
  <si>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</si>
  <si>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</si>
  <si>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</si>
  <si>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</si>
  <si>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</si>
  <si>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</si>
  <si>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</si>
  <si>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</si>
  <si>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</si>
  <si>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</si>
  <si>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</si>
  <si>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</si>
  <si>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</si>
  <si>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</si>
  <si>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</si>
  <si>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</si>
  <si>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</si>
  <si>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</si>
  <si>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</si>
  <si>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</si>
  <si>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</si>
  <si>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</si>
  <si>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</si>
  <si>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</si>
  <si>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</si>
  <si>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</si>
  <si>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</si>
  <si>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</si>
  <si>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</si>
  <si>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</si>
  <si>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</si>
  <si>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</si>
  <si>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</si>
  <si>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</si>
  <si>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</si>
  <si>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</si>
  <si>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</si>
  <si>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</si>
  <si>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</si>
  <si>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</si>
  <si>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</si>
  <si>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</si>
  <si>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</si>
  <si>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</si>
  <si>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</si>
  <si>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</si>
  <si>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</si>
  <si>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</si>
  <si>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</si>
  <si>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</si>
  <si>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</si>
  <si>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</si>
  <si>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</si>
  <si>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</si>
  <si>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</si>
  <si>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</si>
  <si>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</si>
  <si>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</si>
  <si>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</si>
  <si>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</si>
  <si>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</si>
  <si>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</si>
  <si>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</si>
  <si>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</si>
  <si>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</si>
  <si>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</si>
  <si>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</si>
  <si>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</si>
  <si>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</si>
  <si>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</si>
  <si>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</si>
  <si>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</si>
  <si>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</si>
  <si>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</si>
  <si>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</si>
  <si>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</si>
  <si>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</si>
  <si>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</si>
  <si>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</si>
  <si>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</si>
  <si>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</si>
  <si>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</si>
  <si>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</si>
  <si>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</si>
  <si>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</si>
  <si>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</si>
  <si>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</si>
  <si>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</si>
  <si>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</si>
  <si>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</si>
  <si>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</si>
  <si>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</si>
  <si>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</si>
  <si>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</si>
  <si>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</si>
  <si>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</si>
  <si>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</si>
  <si>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</si>
  <si>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</si>
  <si>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</si>
  <si>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</si>
  <si>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</si>
  <si>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</si>
  <si>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</si>
  <si>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</si>
  <si>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</si>
  <si>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</si>
  <si>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</si>
  <si>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</si>
  <si>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</si>
  <si>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</si>
  <si>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</si>
  <si>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</si>
  <si>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</si>
  <si>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</si>
  <si>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</si>
  <si>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</si>
  <si>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</si>
  <si>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</si>
  <si>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</si>
  <si>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</si>
  <si>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</si>
  <si>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</si>
  <si>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</si>
  <si>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</si>
  <si>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</si>
  <si>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</si>
  <si>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</si>
  <si>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</si>
  <si>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</si>
  <si>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</si>
  <si>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</si>
  <si>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</si>
  <si>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</si>
  <si>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</si>
  <si>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</si>
  <si>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</si>
  <si>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</si>
  <si>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</si>
  <si>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</si>
  <si>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</si>
  <si>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</si>
  <si>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</si>
  <si>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</si>
  <si>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</si>
  <si>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</si>
  <si>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</si>
  <si>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</si>
  <si>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</si>
  <si>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</si>
  <si>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</si>
  <si>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</si>
  <si>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</si>
  <si>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</si>
  <si>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</si>
  <si>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</si>
  <si>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</si>
  <si>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</si>
  <si>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</si>
  <si>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</si>
  <si>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</si>
  <si>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</si>
  <si>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</si>
  <si>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</si>
  <si>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</si>
  <si>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</si>
  <si>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</si>
  <si>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</si>
  <si>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</si>
  <si>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</si>
  <si>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</si>
  <si>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</si>
  <si>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</si>
  <si>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</si>
  <si>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</si>
  <si>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</si>
  <si>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</si>
  <si>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</si>
  <si>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</si>
  <si>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</si>
  <si>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</si>
  <si>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</si>
  <si>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</si>
  <si>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</si>
  <si>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</si>
  <si>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</si>
  <si>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</si>
  <si>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</si>
  <si>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</si>
  <si>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</si>
  <si>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</si>
  <si>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</si>
  <si>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</si>
  <si>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</si>
  <si>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</si>
  <si>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</si>
  <si>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</si>
  <si>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</si>
  <si>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</si>
  <si>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</si>
  <si>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</si>
  <si>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</si>
  <si>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</si>
  <si>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</si>
  <si>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</si>
  <si>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</si>
  <si>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</si>
  <si>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</si>
  <si>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</si>
  <si>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</si>
  <si>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</si>
  <si>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</si>
  <si>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</si>
  <si>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</si>
  <si>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</si>
  <si>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</si>
  <si>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</si>
  <si>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</si>
  <si>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</si>
  <si>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</si>
  <si>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</si>
  <si>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</si>
  <si>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</si>
  <si>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</si>
  <si>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</si>
  <si>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</si>
  <si>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</si>
  <si>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</si>
  <si>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</si>
  <si>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</si>
  <si>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</si>
  <si>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</si>
  <si>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</si>
  <si>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</si>
  <si>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</si>
  <si>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</si>
  <si>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</si>
  <si>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</si>
  <si>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</si>
  <si>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</si>
  <si>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</si>
  <si>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</si>
  <si>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</si>
  <si>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</si>
  <si>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</si>
  <si>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</si>
  <si>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</si>
  <si>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</si>
  <si>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</si>
  <si>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</si>
  <si>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</si>
  <si>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</si>
  <si>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</si>
  <si>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</si>
  <si>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</si>
  <si>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</si>
  <si>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</si>
  <si>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</si>
  <si>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</si>
  <si>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</si>
  <si>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</si>
  <si>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</si>
  <si>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</si>
  <si>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</si>
  <si>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</si>
  <si>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</si>
  <si>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</si>
  <si>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</si>
  <si>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</si>
  <si>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</si>
  <si>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</si>
  <si>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</si>
  <si>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</si>
  <si>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</si>
  <si>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</si>
  <si>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</si>
  <si>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</si>
  <si>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</si>
  <si>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</si>
  <si>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</si>
  <si>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</si>
  <si>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</si>
  <si>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</si>
  <si>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</si>
  <si>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</si>
  <si>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</si>
  <si>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</si>
  <si>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</si>
  <si>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</si>
  <si>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</si>
  <si>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</si>
  <si>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</si>
  <si>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</si>
  <si>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</si>
  <si>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</si>
  <si>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</si>
  <si>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</si>
  <si>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</si>
  <si>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</si>
  <si>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</si>
  <si>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</si>
  <si>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</si>
  <si>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</si>
  <si>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</si>
  <si>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</si>
  <si>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</si>
  <si>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</si>
  <si>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</si>
  <si>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</si>
  <si>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</si>
  <si>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</si>
  <si>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</si>
  <si>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</si>
  <si>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</si>
  <si>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</si>
  <si>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</si>
  <si>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</si>
  <si>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</si>
  <si>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</si>
  <si>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</si>
  <si>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</si>
  <si>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</si>
  <si>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</si>
  <si>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</si>
  <si>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</si>
  <si>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</si>
  <si>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</si>
  <si>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</si>
  <si>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</si>
  <si>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</si>
  <si>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</si>
  <si>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</si>
  <si>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</si>
  <si>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</si>
  <si>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</si>
  <si>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</si>
  <si>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</si>
  <si>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</si>
  <si>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</si>
  <si>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</si>
  <si>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</si>
  <si>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</si>
  <si>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</si>
  <si>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</si>
  <si>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</si>
  <si>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</si>
  <si>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</si>
  <si>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</si>
  <si>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</si>
  <si>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</si>
  <si>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</si>
  <si>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</si>
  <si>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</si>
  <si>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</si>
  <si>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</si>
  <si>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</si>
  <si>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</si>
  <si>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</si>
  <si>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</si>
  <si>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</si>
  <si>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</si>
  <si>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</si>
  <si>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</si>
  <si>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</si>
  <si>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</si>
  <si>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</si>
  <si>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</si>
  <si>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</si>
  <si>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</si>
  <si>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</si>
  <si>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</si>
  <si>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</si>
  <si>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</si>
  <si>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</si>
  <si>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</si>
  <si>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</si>
  <si>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</si>
  <si>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</si>
  <si>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</si>
  <si>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</si>
  <si>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</si>
  <si>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</si>
  <si>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</si>
  <si>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</si>
  <si>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</si>
  <si>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</si>
  <si>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</si>
  <si>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</si>
  <si>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</si>
  <si>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</si>
  <si>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</si>
  <si>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</si>
  <si>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</si>
  <si>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</si>
  <si>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</si>
  <si>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</si>
  <si>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</si>
  <si>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</si>
  <si>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</si>
  <si>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</si>
  <si>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</si>
  <si>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</si>
  <si>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</si>
  <si>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</si>
  <si>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</si>
  <si>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</si>
  <si>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</si>
  <si>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</si>
  <si>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</si>
  <si>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</si>
  <si>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</si>
  <si>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</si>
  <si>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</si>
  <si>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</si>
  <si>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</si>
  <si>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</si>
  <si>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</si>
  <si>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</si>
  <si>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</si>
  <si>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</si>
  <si>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</si>
  <si>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</si>
  <si>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</si>
  <si>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</si>
  <si>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</si>
  <si>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</si>
  <si>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</si>
  <si>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</si>
  <si>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</si>
  <si>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</si>
  <si>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</si>
  <si>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</si>
  <si>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</si>
  <si>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</si>
  <si>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</si>
  <si>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</si>
  <si>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</si>
  <si>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</si>
  <si>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</si>
  <si>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</si>
  <si>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</si>
  <si>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</si>
  <si>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</si>
  <si>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</si>
  <si>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</si>
  <si>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</si>
  <si>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</si>
  <si>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</si>
  <si>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</si>
  <si>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</si>
  <si>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</si>
  <si>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</si>
  <si>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</si>
  <si>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</si>
  <si>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</si>
  <si>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</si>
  <si>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</si>
  <si>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</si>
  <si>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</si>
  <si>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</si>
  <si>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</si>
  <si>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</si>
  <si>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</si>
  <si>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</si>
  <si>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</si>
  <si>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</si>
  <si>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</si>
  <si>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</si>
  <si>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</si>
  <si>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</si>
  <si>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</si>
  <si>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</si>
  <si>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</si>
  <si>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</si>
  <si>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</si>
  <si>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</si>
  <si>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</si>
  <si>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</si>
  <si>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</si>
  <si>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</si>
  <si>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</si>
  <si>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</si>
  <si>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</si>
  <si>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</si>
  <si>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</si>
  <si>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</si>
  <si>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</si>
  <si>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</si>
  <si>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</si>
  <si>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</si>
  <si>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</si>
  <si>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</si>
  <si>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</si>
  <si>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</si>
  <si>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</si>
  <si>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</si>
  <si>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</si>
  <si>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</si>
  <si>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</si>
  <si>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</si>
  <si>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</si>
  <si>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</si>
  <si>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</si>
  <si>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</si>
  <si>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</si>
  <si>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</si>
  <si>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</si>
  <si>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</si>
  <si>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</si>
  <si>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</si>
  <si>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</si>
  <si>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</si>
  <si>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</si>
  <si>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</si>
  <si>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</si>
  <si>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</si>
  <si>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</si>
  <si>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</si>
  <si>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</si>
  <si>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</si>
  <si>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</si>
  <si>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</si>
  <si>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</si>
  <si>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</si>
  <si>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</si>
  <si>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</si>
  <si>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</si>
  <si>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</si>
  <si>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</si>
  <si>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</si>
  <si>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</si>
  <si>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</si>
  <si>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</si>
  <si>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</si>
  <si>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</si>
  <si>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</si>
  <si>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</si>
  <si>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</si>
  <si>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</si>
  <si>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</si>
  <si>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</si>
  <si>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</si>
  <si>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</si>
  <si>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</si>
  <si>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</si>
  <si>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</si>
  <si>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</si>
  <si>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</si>
  <si>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</si>
  <si>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</si>
  <si>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</si>
  <si>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</si>
  <si>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</si>
  <si>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</si>
  <si>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</si>
  <si>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</si>
  <si>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</si>
  <si>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</si>
  <si>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</si>
  <si>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</si>
  <si>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</si>
  <si>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</si>
  <si>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</si>
  <si>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</si>
  <si>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</si>
  <si>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</si>
  <si>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</si>
  <si>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</si>
  <si>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</si>
  <si>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</si>
  <si>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</si>
  <si>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</si>
  <si>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</si>
  <si>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</si>
  <si>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</si>
  <si>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</si>
  <si>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</si>
  <si>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</si>
  <si>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</si>
  <si>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</si>
  <si>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</si>
  <si>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</si>
  <si>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</si>
  <si>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</si>
  <si>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</si>
  <si>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</si>
  <si>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</si>
  <si>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</si>
  <si>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</si>
  <si>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</si>
  <si>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</si>
  <si>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</si>
  <si>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</si>
  <si>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</si>
  <si>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</si>
  <si>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</si>
  <si>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</si>
  <si>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</si>
  <si>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</si>
  <si>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</si>
  <si>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</si>
  <si>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</si>
  <si>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</si>
  <si>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</si>
  <si>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</si>
  <si>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</si>
  <si>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</si>
  <si>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</si>
  <si>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</si>
  <si>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</si>
  <si>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</si>
  <si>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</si>
  <si>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</si>
  <si>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</si>
  <si>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</si>
  <si>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</si>
  <si>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</si>
  <si>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</si>
  <si>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</si>
  <si>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</si>
  <si>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</si>
  <si>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</si>
  <si>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</si>
  <si>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</si>
  <si>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</si>
  <si>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</si>
  <si>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</si>
  <si>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</si>
  <si>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</si>
  <si>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</si>
  <si>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</si>
  <si>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</si>
  <si>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</si>
  <si>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</si>
  <si>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</si>
  <si>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</si>
  <si>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</si>
  <si>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</si>
  <si>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</si>
  <si>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</si>
  <si>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</si>
  <si>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</si>
  <si>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</si>
  <si>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</si>
  <si>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</si>
  <si>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</si>
  <si>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</si>
  <si>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</si>
  <si>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</si>
  <si>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</si>
  <si>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</si>
  <si>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</si>
  <si>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</si>
  <si>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</si>
  <si>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</si>
  <si>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</si>
  <si>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</si>
  <si>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</si>
  <si>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</si>
  <si>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</si>
  <si>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</si>
  <si>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</si>
  <si>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</si>
  <si>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</si>
  <si>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</si>
  <si>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</si>
  <si>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</si>
  <si>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</si>
  <si>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</si>
  <si>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</si>
  <si>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</si>
  <si>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</si>
  <si>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</si>
  <si>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</si>
  <si>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</si>
  <si>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</si>
  <si>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</si>
  <si>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</si>
  <si>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</si>
  <si>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</si>
  <si>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</si>
  <si>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</si>
  <si>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</si>
  <si>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</si>
  <si>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</si>
  <si>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</si>
  <si>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</si>
  <si>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</si>
  <si>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</si>
  <si>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</si>
  <si>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</si>
  <si>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</si>
  <si>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</si>
  <si>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</si>
  <si>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</si>
  <si>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</si>
  <si>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</si>
  <si>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</si>
  <si>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</si>
  <si>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</si>
  <si>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</si>
  <si>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</si>
  <si>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</si>
  <si>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</si>
  <si>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</si>
  <si>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</si>
  <si>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</si>
  <si>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</si>
  <si>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</si>
  <si>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</si>
  <si>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</si>
  <si>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</si>
  <si>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</si>
  <si>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</si>
  <si>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</si>
  <si>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</si>
  <si>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</si>
  <si>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</si>
  <si>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</si>
  <si>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</si>
  <si>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</si>
  <si>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</si>
  <si>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</si>
  <si>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</si>
  <si>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</si>
  <si>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</si>
  <si>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</si>
  <si>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</si>
  <si>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</si>
  <si>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</si>
  <si>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</si>
  <si>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</si>
  <si>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</si>
  <si>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</si>
  <si>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</si>
  <si>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</si>
  <si>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</si>
  <si>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</si>
  <si>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</si>
  <si>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</si>
  <si>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</si>
  <si>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</si>
  <si>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</si>
  <si>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</si>
  <si>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</si>
  <si>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</si>
  <si>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</si>
  <si>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</si>
  <si>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</si>
  <si>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</si>
  <si>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</si>
  <si>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</si>
  <si>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</si>
  <si>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</si>
  <si>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</si>
  <si>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</si>
  <si>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</si>
  <si>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</si>
  <si>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</si>
  <si>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</si>
  <si>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</si>
  <si>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</si>
  <si>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</si>
  <si>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</si>
  <si>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</si>
  <si>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</si>
  <si>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</si>
  <si>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</si>
  <si>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</si>
  <si>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</si>
  <si>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</si>
  <si>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</si>
  <si>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</si>
  <si>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</si>
  <si>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</si>
  <si>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</si>
  <si>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</si>
  <si>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</si>
  <si>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</si>
  <si>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</si>
  <si>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</si>
  <si>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</si>
  <si>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</si>
  <si>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</si>
  <si>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</si>
  <si>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</si>
  <si>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</si>
  <si>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</si>
  <si>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</si>
  <si>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</si>
  <si>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</si>
  <si>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</si>
  <si>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</si>
  <si>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</si>
  <si>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</si>
  <si>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</si>
  <si>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</si>
  <si>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</si>
  <si>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</si>
  <si>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</si>
  <si>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</si>
  <si>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</si>
  <si>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</si>
  <si>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</si>
  <si>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</si>
  <si>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</si>
  <si>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</si>
  <si>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</si>
  <si>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</si>
  <si>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</si>
  <si>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</si>
  <si>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</si>
  <si>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</si>
  <si>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</si>
  <si>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</si>
  <si>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</si>
  <si>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</si>
  <si>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</si>
  <si>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</si>
  <si>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</si>
  <si>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</si>
  <si>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</si>
  <si>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</si>
  <si>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</si>
  <si>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</si>
  <si>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</si>
  <si>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</si>
  <si>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</si>
  <si>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</si>
  <si>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</si>
  <si>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</si>
  <si>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</si>
  <si>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</si>
  <si>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</si>
  <si>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</si>
  <si>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</si>
  <si>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</si>
  <si>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</si>
  <si>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</si>
  <si>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</si>
  <si>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</si>
  <si>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</si>
  <si>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</si>
  <si>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</si>
  <si>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</si>
  <si>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</si>
  <si>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</si>
  <si>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</si>
  <si>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</si>
  <si>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</si>
  <si>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</si>
  <si>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</si>
  <si>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</si>
  <si>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</si>
  <si>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</si>
  <si>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</si>
  <si>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</si>
  <si>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</si>
  <si>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</si>
  <si>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</si>
  <si>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</si>
  <si>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</si>
  <si>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</si>
  <si>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</si>
  <si>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</si>
  <si>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</si>
  <si>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</si>
  <si>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</si>
  <si>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</si>
  <si>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</si>
  <si>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</si>
  <si>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</si>
  <si>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</si>
  <si>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</si>
  <si>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</si>
  <si>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</si>
  <si>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</si>
  <si>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</si>
  <si>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</si>
  <si>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</si>
  <si>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</si>
  <si>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</si>
  <si>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</si>
  <si>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</si>
  <si>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</si>
  <si>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</si>
  <si>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</si>
  <si>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</si>
  <si>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</si>
  <si>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</si>
  <si>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</si>
  <si>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</si>
  <si>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</si>
  <si>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</si>
  <si>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</si>
  <si>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</si>
  <si>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</si>
  <si>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</si>
  <si>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</si>
  <si>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</si>
  <si>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</si>
  <si>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</si>
  <si>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</si>
  <si>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</si>
  <si>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</si>
  <si>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</si>
  <si>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</si>
  <si>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</si>
  <si>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</si>
  <si>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</si>
  <si>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</si>
  <si>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</si>
  <si>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</si>
  <si>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</si>
  <si>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</si>
  <si>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</si>
  <si>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</si>
  <si>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</si>
  <si>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</si>
  <si>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</si>
  <si>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</si>
  <si>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</si>
  <si>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</si>
  <si>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</si>
  <si>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</si>
  <si>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</si>
  <si>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</si>
  <si>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</si>
  <si>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</si>
  <si>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</si>
  <si>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</si>
  <si>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</si>
  <si>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</si>
  <si>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</si>
  <si>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</si>
  <si>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</si>
  <si>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</si>
  <si>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</si>
  <si>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</si>
  <si>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</si>
  <si>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</si>
  <si>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</si>
  <si>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</si>
  <si>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</si>
  <si>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</si>
  <si>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</si>
  <si>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</si>
  <si>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</si>
  <si>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</si>
  <si>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</si>
  <si>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</si>
  <si>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</si>
  <si>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</si>
  <si>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</si>
  <si>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</si>
  <si>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</si>
  <si>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</si>
  <si>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</si>
  <si>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</si>
  <si>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</si>
  <si>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</si>
  <si>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</si>
  <si>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</si>
  <si>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</si>
  <si>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</si>
  <si>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</si>
  <si>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</si>
  <si>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</si>
  <si>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</si>
  <si>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</si>
  <si>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</si>
  <si>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</si>
  <si>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</si>
  <si>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</si>
  <si>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</si>
  <si>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</si>
  <si>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</si>
  <si>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</si>
  <si>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</si>
  <si>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</si>
  <si>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</si>
  <si>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</si>
  <si>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</si>
  <si>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</si>
  <si>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</si>
  <si>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</si>
  <si>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</si>
  <si>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</si>
  <si>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</si>
  <si>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</si>
  <si>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</si>
  <si>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</si>
  <si>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</si>
  <si>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</si>
  <si>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</si>
  <si>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</si>
  <si>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</si>
  <si>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</si>
  <si>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</si>
  <si>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</si>
  <si>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</si>
  <si>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</si>
  <si>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</si>
  <si>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</si>
  <si>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</si>
  <si>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</si>
  <si>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</si>
  <si>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</si>
  <si>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</si>
  <si>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</si>
  <si>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</si>
  <si>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</si>
  <si>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</si>
  <si>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</si>
  <si>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</si>
  <si>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</si>
  <si>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</si>
  <si>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</si>
  <si>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</si>
  <si>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</si>
  <si>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</si>
  <si>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</si>
  <si>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</si>
  <si>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</si>
  <si>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</si>
  <si>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</si>
  <si>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</si>
  <si>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</si>
  <si>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</si>
  <si>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</si>
  <si>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</si>
  <si>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</si>
  <si>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</si>
  <si>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</si>
  <si>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</si>
  <si>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</si>
  <si>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</si>
  <si>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</si>
  <si>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</si>
  <si>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</si>
  <si>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</si>
  <si>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</si>
  <si>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</si>
  <si>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</si>
  <si>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</si>
  <si>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</si>
  <si>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</si>
  <si>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</si>
  <si>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</si>
  <si>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</si>
  <si>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</si>
  <si>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</si>
  <si>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</si>
  <si>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</si>
  <si>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</si>
  <si>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</si>
  <si>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</si>
  <si>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</si>
  <si>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</si>
  <si>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</si>
  <si>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</si>
  <si>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</si>
  <si>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</si>
  <si>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</si>
  <si>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</si>
  <si>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</si>
  <si>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</si>
  <si>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</si>
  <si>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</si>
  <si>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</si>
  <si>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</si>
  <si>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</si>
  <si>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</si>
  <si>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</si>
  <si>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</si>
  <si>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</si>
  <si>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</si>
  <si>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</si>
  <si>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</si>
  <si>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</si>
  <si>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</si>
  <si>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</si>
  <si>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</si>
  <si>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</si>
  <si>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</si>
  <si>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</si>
  <si>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</si>
  <si>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</si>
  <si>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</si>
  <si>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</si>
  <si>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</si>
  <si>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</si>
  <si>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</si>
  <si>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</si>
  <si>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</si>
  <si>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</si>
  <si>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</si>
  <si>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</si>
  <si>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</si>
  <si>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</si>
  <si>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</si>
  <si>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</si>
  <si>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</si>
  <si>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</si>
  <si>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</si>
  <si>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</si>
  <si>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</si>
  <si>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</si>
  <si>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</si>
  <si>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</si>
  <si>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</si>
  <si>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</si>
  <si>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</si>
  <si>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</si>
  <si>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</si>
  <si>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</si>
  <si>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</si>
  <si>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</si>
  <si>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</si>
  <si>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</si>
  <si>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</si>
  <si>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</si>
  <si>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</si>
  <si>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</si>
  <si>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</si>
  <si>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</si>
  <si>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</si>
  <si>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</si>
  <si>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</si>
  <si>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</si>
  <si>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</si>
  <si>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</si>
  <si>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</si>
  <si>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</si>
  <si>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</si>
  <si>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</si>
  <si>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</si>
  <si>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</si>
  <si>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</si>
  <si>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</si>
  <si>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</si>
  <si>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</si>
  <si>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</si>
  <si>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</si>
  <si>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</si>
  <si>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</si>
  <si>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</si>
  <si>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</si>
  <si>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</si>
  <si>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</si>
  <si>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</si>
  <si>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</si>
  <si>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</si>
  <si>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</si>
  <si>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</si>
  <si>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</si>
  <si>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</si>
  <si>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</si>
  <si>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</si>
  <si>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</si>
  <si>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</si>
  <si>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</si>
  <si>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</si>
  <si>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</si>
  <si>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</si>
  <si>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</si>
  <si>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</si>
  <si>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</si>
  <si>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</si>
  <si>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</si>
  <si>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</si>
  <si>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</si>
  <si>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</si>
  <si>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</si>
  <si>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</si>
  <si>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</si>
  <si>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</si>
  <si>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</si>
  <si>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</si>
  <si>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</si>
  <si>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</si>
  <si>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</si>
  <si>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</si>
  <si>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</si>
  <si>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</si>
  <si>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</si>
  <si>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</si>
  <si>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</si>
  <si>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</si>
  <si>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</si>
  <si>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</si>
  <si>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</si>
  <si>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</si>
  <si>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</si>
  <si>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</si>
  <si>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</si>
  <si>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</si>
  <si>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</si>
  <si>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</si>
  <si>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</si>
  <si>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</si>
  <si>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</si>
  <si>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</si>
  <si>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</si>
  <si>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</si>
  <si>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</si>
  <si>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</si>
  <si>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</si>
  <si>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</si>
  <si>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</si>
  <si>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</si>
  <si>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</si>
  <si>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</si>
  <si>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</si>
  <si>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</si>
  <si>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</si>
  <si>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</si>
  <si>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</si>
  <si>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</si>
  <si>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</si>
  <si>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</si>
  <si>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</si>
  <si>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</si>
  <si>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</si>
  <si>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</si>
  <si>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</si>
  <si>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</si>
  <si>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</si>
  <si>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</si>
  <si>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</si>
  <si>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</si>
  <si>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</si>
  <si>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</si>
  <si>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</si>
  <si>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</si>
  <si>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</si>
  <si>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</si>
  <si>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</si>
  <si>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</si>
  <si>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</si>
  <si>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</si>
  <si>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</si>
  <si>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</si>
  <si>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</si>
  <si>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</si>
  <si>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</si>
  <si>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</si>
  <si>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</si>
  <si>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</si>
  <si>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</si>
  <si>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</si>
  <si>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</si>
  <si>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</si>
  <si>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</si>
  <si>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</si>
  <si>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</si>
  <si>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</si>
  <si>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</si>
  <si>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</si>
  <si>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</si>
  <si>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</si>
  <si>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</si>
  <si>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</si>
  <si>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</si>
  <si>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</si>
  <si>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</si>
  <si>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</si>
  <si>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</si>
  <si>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</si>
  <si>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</si>
  <si>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</si>
  <si>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</si>
  <si>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</si>
  <si>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</si>
  <si>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</si>
  <si>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</si>
  <si>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</si>
  <si>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</si>
  <si>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</si>
  <si>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</si>
  <si>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</si>
  <si>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</si>
  <si>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</si>
  <si>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</si>
  <si>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</si>
  <si>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</si>
  <si>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</si>
  <si>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</si>
  <si>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</si>
  <si>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</si>
  <si>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</si>
  <si>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</si>
  <si>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</si>
  <si>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</si>
  <si>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</si>
  <si>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</si>
  <si>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</si>
  <si>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</si>
  <si>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</si>
  <si>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</si>
  <si>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</si>
  <si>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</si>
  <si>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</si>
  <si>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</si>
  <si>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</si>
  <si>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</si>
  <si>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</si>
  <si>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</si>
  <si>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</si>
  <si>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</si>
  <si>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</si>
  <si>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</si>
  <si>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</si>
  <si>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</si>
  <si>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</si>
  <si>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</si>
  <si>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</si>
  <si>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</si>
  <si>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</si>
  <si>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</si>
  <si>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</si>
  <si>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</si>
  <si>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</si>
  <si>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</si>
  <si>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</si>
  <si>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</si>
  <si>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</si>
  <si>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</si>
  <si>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</si>
  <si>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</si>
  <si>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</si>
  <si>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</si>
  <si>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</si>
  <si>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</si>
  <si>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</si>
  <si>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</si>
  <si>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</si>
  <si>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</si>
  <si>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</si>
  <si>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</si>
  <si>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</si>
  <si>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</si>
  <si>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</si>
  <si>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</si>
  <si>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</si>
  <si>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</si>
  <si>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</si>
  <si>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</si>
  <si>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</si>
  <si>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</si>
  <si>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</si>
  <si>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</si>
  <si>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</si>
  <si>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</si>
  <si>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</si>
  <si>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</si>
  <si>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</si>
  <si>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</si>
  <si>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</si>
  <si>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</si>
  <si>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</si>
  <si>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</si>
  <si>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</si>
  <si>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</si>
  <si>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</si>
  <si>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</si>
  <si>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</si>
  <si>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</si>
  <si>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</si>
  <si>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</si>
  <si>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</si>
  <si>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</si>
  <si>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</si>
  <si>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</si>
  <si>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</si>
  <si>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</si>
  <si>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</si>
  <si>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</si>
  <si>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</si>
  <si>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</si>
  <si>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</si>
  <si>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</si>
  <si>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</si>
  <si>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</si>
  <si>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</si>
  <si>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</si>
  <si>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</si>
  <si>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</si>
  <si>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</si>
  <si>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</si>
  <si>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</si>
  <si>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</si>
  <si>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</si>
  <si>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</si>
  <si>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</si>
  <si>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</si>
  <si>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</si>
  <si>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</si>
  <si>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</si>
  <si>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</si>
  <si>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</si>
  <si>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</si>
  <si>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</si>
  <si>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</si>
  <si>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</si>
  <si>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</si>
  <si>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</si>
  <si>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</si>
  <si>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</si>
  <si>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</si>
  <si>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</si>
  <si>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</si>
  <si>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</si>
  <si>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</si>
  <si>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</si>
  <si>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</si>
  <si>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</si>
  <si>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</si>
  <si>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</si>
  <si>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</si>
  <si>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</si>
  <si>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</si>
  <si>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</si>
  <si>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</si>
  <si>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</si>
  <si>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</si>
  <si>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</si>
  <si>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</si>
  <si>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</si>
  <si>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</si>
  <si>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</si>
  <si>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</si>
  <si>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</si>
  <si>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</si>
  <si>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</si>
  <si>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</si>
  <si>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</si>
  <si>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</si>
  <si>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</si>
  <si>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</si>
  <si>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</si>
  <si>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</si>
  <si>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</si>
  <si>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</si>
  <si>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</si>
  <si>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</si>
  <si>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</si>
  <si>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</si>
  <si>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</si>
  <si>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</si>
  <si>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</si>
  <si>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</si>
  <si>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</si>
  <si>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</si>
  <si>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</si>
  <si>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</si>
  <si>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</si>
  <si>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</si>
  <si>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</si>
  <si>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</si>
  <si>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</si>
  <si>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</si>
  <si>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</si>
  <si>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</si>
  <si>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</si>
  <si>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</si>
  <si>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</si>
  <si>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</si>
  <si>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</si>
  <si>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</si>
  <si>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</si>
  <si>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</si>
  <si>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</si>
  <si>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</si>
  <si>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</si>
  <si>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</si>
  <si>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</si>
  <si>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</si>
  <si>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</si>
  <si>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</si>
  <si>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</si>
  <si>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</si>
  <si>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</si>
  <si>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</si>
  <si>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</si>
  <si>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</si>
  <si>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</si>
  <si>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</si>
  <si>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</si>
  <si>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</si>
  <si>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</si>
  <si>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</si>
  <si>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</si>
  <si>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</si>
  <si>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</si>
  <si>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</si>
  <si>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</si>
  <si>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</si>
  <si>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</si>
  <si>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</si>
  <si>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</si>
  <si>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</si>
  <si>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</si>
  <si>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</si>
  <si>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</si>
  <si>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</si>
  <si>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</si>
  <si>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</si>
  <si>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</si>
  <si>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</si>
  <si>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</si>
  <si>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</si>
  <si>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</si>
  <si>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</si>
  <si>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</si>
  <si>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</si>
  <si>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</si>
  <si>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</si>
  <si>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</si>
  <si>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</si>
  <si>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</si>
  <si>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</si>
  <si>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</si>
  <si>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</si>
  <si>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</si>
  <si>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</si>
  <si>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</si>
  <si>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</si>
  <si>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</si>
  <si>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</si>
  <si>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</si>
  <si>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</si>
  <si>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</si>
  <si>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</si>
  <si>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</si>
  <si>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</si>
  <si>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</si>
  <si>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</si>
  <si>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</si>
  <si>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</si>
  <si>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</si>
  <si>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</si>
  <si>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</si>
  <si>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</si>
  <si>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</si>
  <si>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</si>
  <si>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</si>
  <si>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</si>
  <si>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</si>
  <si>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</si>
  <si>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</si>
  <si>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</si>
  <si>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</si>
  <si>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</si>
  <si>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</si>
  <si>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</si>
  <si>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</si>
  <si>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</si>
  <si>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</si>
  <si>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</si>
  <si>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</si>
  <si>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</si>
  <si>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</si>
  <si>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</si>
  <si>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</si>
  <si>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</si>
  <si>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</si>
  <si>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</si>
  <si>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</si>
  <si>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</si>
  <si>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</si>
  <si>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</si>
  <si>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</si>
  <si>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</si>
  <si>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</si>
  <si>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</si>
  <si>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</si>
  <si>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</si>
  <si>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</si>
  <si>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</si>
  <si>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</si>
  <si>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</si>
  <si>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</si>
  <si>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</si>
  <si>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</si>
  <si>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</si>
  <si>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</si>
  <si>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</si>
  <si>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</si>
  <si>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</si>
  <si>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</si>
  <si>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</si>
  <si>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</si>
  <si>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</si>
  <si>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</si>
  <si>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</si>
  <si>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</si>
  <si>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</si>
  <si>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</si>
  <si>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</si>
  <si>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</si>
  <si>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</si>
  <si>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</si>
  <si>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</si>
  <si>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</si>
  <si>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</si>
  <si>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</si>
  <si>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</si>
  <si>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</si>
  <si>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</si>
  <si>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</si>
  <si>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</si>
  <si>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</si>
  <si>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</si>
  <si>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</si>
  <si>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</si>
  <si>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</si>
  <si>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</si>
  <si>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</si>
  <si>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</si>
  <si>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</si>
  <si>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</si>
  <si>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</si>
  <si>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</si>
  <si>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</si>
  <si>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</si>
  <si>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</si>
  <si>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</si>
  <si>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</si>
  <si>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</si>
  <si>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</si>
  <si>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</si>
  <si>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</si>
  <si>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</si>
  <si>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</si>
  <si>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</si>
  <si>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</si>
  <si>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</si>
  <si>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</si>
  <si>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</si>
  <si>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</si>
  <si>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</si>
  <si>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</si>
  <si>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</si>
  <si>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</si>
  <si>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</si>
  <si>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</si>
  <si>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</si>
  <si>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</si>
  <si>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</si>
  <si>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</si>
  <si>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</si>
  <si>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</si>
  <si>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</si>
  <si>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</si>
  <si>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</si>
  <si>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</si>
  <si>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</si>
  <si>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</si>
  <si>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</si>
  <si>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</si>
  <si>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</si>
  <si>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</si>
  <si>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</si>
  <si>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</si>
  <si>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</si>
  <si>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</si>
  <si>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</si>
  <si>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</si>
  <si>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</si>
  <si>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</si>
  <si>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</si>
  <si>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</si>
  <si>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</si>
  <si>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</si>
  <si>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</si>
  <si>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</si>
  <si>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</si>
  <si>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</si>
  <si>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</si>
  <si>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</si>
  <si>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</si>
  <si>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</si>
  <si>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</si>
  <si>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</si>
  <si>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</si>
  <si>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</si>
  <si>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</si>
  <si>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</si>
  <si>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</si>
  <si>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</si>
  <si>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</si>
  <si>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</si>
  <si>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</si>
  <si>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</si>
  <si>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</si>
  <si>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</si>
  <si>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</si>
  <si>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</si>
  <si>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</si>
  <si>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</si>
  <si>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</si>
  <si>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</si>
  <si>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</si>
  <si>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</si>
  <si>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</si>
  <si>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</si>
  <si>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</si>
  <si>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</si>
  <si>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</si>
  <si>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</si>
  <si>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</si>
  <si>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</si>
  <si>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</si>
  <si>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</si>
  <si>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</si>
  <si>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</si>
  <si>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</si>
  <si>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</si>
  <si>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</si>
  <si>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</si>
  <si>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</si>
  <si>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</si>
  <si>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</si>
  <si>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</si>
  <si>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</si>
  <si>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</si>
  <si>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</si>
  <si>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</si>
  <si>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</si>
  <si>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</si>
  <si>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</si>
  <si>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</si>
  <si>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</si>
  <si>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</si>
  <si>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</si>
  <si>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</si>
  <si>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</si>
  <si>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</si>
  <si>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</si>
  <si>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</si>
  <si>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</si>
  <si>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</si>
  <si>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</si>
  <si>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</si>
  <si>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</si>
  <si>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</si>
  <si>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</si>
  <si>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</si>
  <si>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</si>
  <si>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</si>
  <si>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</si>
  <si>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</si>
  <si>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</si>
  <si>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</si>
  <si>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</si>
  <si>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</si>
  <si>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</si>
  <si>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</si>
  <si>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</si>
  <si>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</si>
  <si>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</si>
  <si>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</si>
  <si>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</si>
  <si>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</si>
  <si>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</si>
  <si>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</si>
  <si>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</si>
  <si>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</si>
  <si>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</si>
  <si>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</si>
  <si>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</si>
  <si>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</si>
  <si>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</si>
  <si>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</si>
  <si>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</si>
  <si>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</si>
  <si>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</si>
  <si>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</si>
  <si>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</si>
  <si>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</si>
  <si>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</si>
  <si>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</si>
  <si>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</si>
  <si>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</si>
  <si>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</si>
  <si>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</si>
  <si>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</si>
  <si>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</si>
  <si>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</si>
  <si>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</si>
  <si>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</si>
  <si>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</si>
  <si>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</si>
  <si>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</si>
  <si>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</si>
  <si>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</si>
  <si>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</si>
  <si>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</si>
  <si>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</si>
  <si>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</si>
  <si>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</si>
  <si>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</si>
  <si>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</si>
  <si>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</si>
  <si>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</si>
  <si>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</si>
  <si>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</si>
  <si>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</si>
  <si>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</si>
  <si>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</si>
  <si>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</si>
  <si>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</si>
  <si>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</si>
  <si>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</si>
  <si>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</si>
  <si>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</si>
  <si>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</si>
  <si>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</si>
  <si>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</si>
  <si>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</si>
  <si>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</si>
  <si>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</si>
  <si>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</si>
  <si>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</si>
  <si>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</si>
  <si>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</si>
  <si>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</si>
  <si>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</si>
  <si>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</si>
  <si>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</si>
  <si>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</si>
  <si>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</si>
  <si>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</si>
  <si>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</si>
  <si>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</si>
  <si>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</si>
  <si>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</si>
  <si>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</si>
  <si>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</si>
  <si>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</si>
  <si>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</si>
  <si>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</si>
  <si>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</si>
  <si>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</si>
  <si>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</si>
  <si>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</si>
  <si>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</si>
  <si>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</si>
  <si>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</si>
  <si>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</si>
  <si>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</si>
  <si>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</si>
  <si>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</si>
  <si>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</si>
  <si>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</si>
  <si>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</si>
  <si>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</si>
  <si>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</si>
  <si>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</si>
  <si>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</si>
  <si>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</si>
  <si>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</si>
  <si>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</si>
  <si>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</si>
  <si>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</si>
  <si>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</si>
  <si>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</si>
  <si>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</si>
  <si>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</si>
  <si>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</si>
  <si>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</si>
  <si>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</si>
  <si>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</si>
  <si>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</si>
  <si>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</si>
  <si>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</si>
  <si>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</si>
  <si>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</si>
  <si>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</si>
  <si>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</si>
  <si>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</si>
  <si>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</si>
  <si>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</si>
  <si>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</si>
  <si>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</si>
  <si>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</si>
  <si>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</si>
  <si>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</si>
  <si>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</si>
  <si>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</si>
  <si>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</si>
  <si>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</si>
  <si>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</si>
  <si>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</si>
  <si>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</si>
  <si>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</si>
  <si>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</si>
  <si>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</si>
  <si>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</si>
  <si>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</si>
  <si>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</si>
  <si>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</si>
  <si>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</si>
  <si>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</si>
  <si>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</si>
  <si>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</si>
  <si>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</si>
  <si>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</si>
  <si>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</si>
  <si>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</si>
  <si>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</si>
  <si>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</si>
  <si>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</si>
  <si>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</si>
  <si>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</si>
  <si>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</si>
  <si>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</si>
  <si>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</si>
  <si>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</si>
  <si>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</si>
  <si>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</si>
  <si>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</si>
  <si>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</si>
  <si>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</si>
  <si>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</si>
  <si>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</si>
  <si>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</si>
  <si>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</si>
  <si>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</si>
  <si>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</si>
  <si>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</si>
  <si>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</si>
  <si>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</si>
  <si>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</si>
  <si>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</si>
  <si>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</si>
  <si>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</si>
  <si>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</si>
  <si>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</si>
  <si>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</si>
  <si>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</si>
  <si>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</si>
  <si>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</si>
  <si>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</si>
  <si>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</si>
  <si>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</si>
  <si>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</si>
  <si>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</si>
  <si>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</si>
  <si>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</si>
  <si>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</si>
  <si>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</si>
  <si>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</si>
  <si>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</si>
  <si>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</si>
  <si>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</si>
  <si>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</si>
  <si>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</si>
  <si>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</si>
  <si>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</si>
  <si>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</si>
  <si>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</si>
  <si>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</si>
  <si>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</si>
  <si>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</si>
  <si>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</si>
  <si>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</si>
  <si>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</si>
  <si>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</si>
  <si>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</si>
  <si>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</si>
  <si>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</si>
  <si>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</si>
  <si>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</si>
  <si>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</si>
  <si>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</si>
  <si>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</si>
  <si>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</si>
  <si>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</si>
  <si>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</si>
  <si>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</si>
  <si>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</si>
  <si>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</si>
  <si>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</si>
  <si>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</si>
  <si>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</si>
  <si>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</si>
  <si>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</si>
  <si>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</si>
  <si>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</si>
  <si>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</si>
  <si>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</si>
  <si>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</si>
  <si>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</si>
  <si>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</si>
  <si>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</si>
  <si>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</si>
  <si>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</si>
  <si>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</si>
  <si>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</si>
  <si>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</si>
  <si>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</si>
  <si>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</si>
  <si>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</si>
  <si>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</si>
  <si>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</si>
  <si>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</si>
  <si>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</si>
  <si>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</si>
  <si>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</si>
  <si>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</si>
  <si>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</si>
  <si>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</si>
  <si>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</si>
  <si>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</si>
  <si>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</si>
  <si>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</si>
  <si>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</si>
  <si>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</si>
  <si>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</si>
  <si>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</si>
  <si>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</si>
  <si>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</si>
  <si>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</si>
  <si>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</si>
  <si>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</si>
  <si>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</si>
  <si>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</si>
  <si>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</si>
  <si>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</si>
  <si>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</si>
  <si>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</si>
  <si>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</si>
  <si>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</si>
  <si>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</si>
  <si>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</si>
  <si>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</si>
  <si>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</si>
  <si>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</si>
  <si>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</si>
  <si>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</si>
  <si>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</si>
  <si>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</si>
  <si>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</si>
  <si>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</si>
  <si>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</si>
  <si>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</si>
  <si>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</si>
  <si>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</si>
  <si>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</si>
  <si>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</si>
  <si>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</si>
  <si>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</si>
  <si>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</si>
  <si>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</si>
  <si>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</si>
  <si>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</si>
  <si>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</si>
  <si>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</si>
  <si>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</si>
  <si>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</si>
  <si>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</si>
  <si>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</si>
  <si>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</si>
  <si>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</si>
  <si>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</si>
  <si>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</si>
  <si>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</si>
  <si>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</si>
  <si>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</si>
  <si>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</si>
  <si>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</si>
  <si>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</si>
  <si>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</si>
  <si>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</si>
  <si>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</si>
  <si>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</si>
  <si>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</si>
  <si>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</si>
  <si>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</si>
  <si>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</si>
  <si>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</si>
  <si>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</si>
  <si>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</si>
  <si>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</si>
  <si>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</si>
  <si>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</si>
  <si>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</si>
  <si>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</si>
  <si>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</si>
  <si>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</si>
  <si>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</si>
  <si>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</si>
  <si>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</si>
  <si>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</si>
  <si>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</si>
  <si>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</si>
  <si>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</si>
  <si>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</si>
  <si>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</si>
  <si>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</si>
  <si>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</si>
  <si>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</si>
  <si>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</si>
  <si>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</si>
  <si>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</si>
  <si>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</si>
  <si>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</si>
  <si>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</si>
  <si>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</si>
  <si>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</si>
  <si>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</si>
  <si>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</si>
  <si>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</si>
  <si>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</si>
  <si>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</si>
  <si>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</si>
  <si>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</si>
  <si>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</si>
  <si>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</si>
  <si>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</si>
  <si>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</si>
  <si>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</si>
  <si>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</si>
  <si>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</si>
  <si>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</si>
  <si>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</si>
  <si>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</si>
  <si>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</si>
  <si>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</si>
  <si>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</si>
  <si>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</si>
  <si>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</si>
  <si>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</si>
  <si>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</si>
  <si>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</si>
  <si>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</si>
  <si>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</si>
  <si>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</si>
  <si>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</si>
  <si>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</si>
  <si>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</si>
  <si>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</si>
  <si>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</si>
  <si>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</si>
  <si>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</si>
  <si>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</si>
  <si>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</si>
  <si>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</si>
  <si>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</si>
  <si>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</si>
  <si>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</si>
  <si>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</si>
  <si>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</si>
  <si>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</si>
  <si>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</si>
  <si>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</si>
  <si>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</si>
  <si>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</si>
  <si>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</si>
  <si>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</si>
  <si>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</si>
  <si>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</si>
  <si>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</si>
  <si>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</si>
  <si>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</si>
  <si>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</si>
  <si>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</si>
  <si>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</si>
  <si>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</si>
  <si>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</si>
  <si>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</si>
  <si>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</si>
  <si>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</si>
  <si>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</si>
  <si>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</si>
  <si>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</si>
  <si>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</si>
  <si>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</si>
  <si>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</si>
  <si>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</si>
  <si>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</si>
  <si>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</si>
  <si>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</si>
  <si>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</si>
  <si>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</si>
  <si>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</si>
  <si>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</si>
  <si>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</si>
  <si>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</si>
  <si>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</si>
  <si>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</si>
  <si>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</si>
  <si>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</si>
  <si>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</si>
  <si>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</si>
  <si>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</si>
  <si>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</si>
  <si>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</si>
  <si>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</si>
  <si>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</si>
  <si>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</si>
  <si>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</si>
  <si>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</si>
  <si>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</si>
  <si>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</si>
  <si>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</si>
  <si>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</si>
  <si>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</si>
  <si>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</si>
  <si>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</si>
  <si>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</si>
  <si>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</si>
  <si>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</si>
  <si>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</si>
  <si>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</si>
  <si>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</si>
  <si>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</si>
  <si>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</si>
  <si>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</si>
  <si>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</si>
  <si>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</si>
  <si>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</si>
  <si>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</si>
  <si>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</si>
  <si>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</si>
  <si>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</si>
  <si>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</si>
  <si>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</si>
  <si>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</si>
  <si>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</si>
  <si>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</si>
  <si>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</si>
  <si>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</si>
  <si>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</si>
  <si>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</si>
  <si>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</si>
  <si>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</si>
  <si>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</si>
  <si>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</si>
  <si>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</si>
  <si>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</si>
  <si>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</si>
  <si>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</si>
  <si>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</si>
  <si>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</si>
  <si>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</si>
  <si>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</si>
  <si>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</si>
  <si>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</si>
  <si>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</si>
  <si>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</si>
  <si>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</si>
  <si>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</si>
  <si>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</si>
  <si>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</si>
  <si>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</si>
  <si>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</si>
  <si>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</si>
  <si>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</si>
  <si>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</si>
  <si>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</si>
  <si>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</si>
  <si>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</si>
  <si>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</si>
  <si>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</si>
  <si>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</si>
  <si>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</si>
  <si>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</si>
  <si>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</si>
  <si>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</si>
  <si>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</si>
  <si>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</si>
  <si>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</si>
  <si>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</si>
  <si>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</si>
  <si>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</si>
  <si>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</si>
  <si>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</si>
  <si>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</si>
  <si>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</si>
  <si>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</si>
  <si>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</si>
  <si>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</si>
  <si>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</si>
  <si>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</si>
  <si>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</si>
  <si>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</si>
  <si>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</si>
  <si>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</si>
  <si>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</si>
  <si>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</si>
  <si>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</si>
  <si>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</si>
  <si>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</si>
  <si>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</si>
  <si>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</si>
  <si>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</si>
  <si>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</si>
  <si>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</si>
  <si>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</si>
  <si>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</si>
  <si>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</si>
  <si>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</si>
  <si>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</si>
  <si>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</si>
  <si>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</si>
  <si>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</si>
  <si>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</si>
  <si>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</si>
  <si>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</si>
  <si>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</si>
  <si>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</si>
  <si>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</si>
  <si>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</si>
  <si>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</si>
  <si>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</si>
  <si>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</si>
  <si>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</si>
  <si>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</si>
  <si>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</si>
  <si>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</si>
  <si>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</si>
  <si>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</si>
  <si>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</si>
  <si>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</si>
  <si>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</si>
  <si>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</si>
  <si>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</si>
  <si>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</si>
  <si>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</si>
  <si>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</si>
  <si>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</si>
  <si>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</si>
  <si>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</si>
  <si>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</si>
  <si>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</si>
  <si>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</si>
  <si>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</si>
  <si>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</si>
  <si>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</si>
  <si>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</si>
  <si>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</si>
  <si>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</si>
  <si>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</si>
  <si>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</si>
  <si>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</si>
  <si>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</si>
  <si>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</si>
  <si>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</si>
  <si>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</si>
  <si>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</si>
  <si>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</si>
  <si>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</si>
  <si>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</si>
  <si>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</si>
  <si>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</si>
  <si>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</si>
  <si>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</si>
  <si>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</si>
  <si>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</si>
  <si>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</si>
  <si>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</si>
  <si>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</si>
  <si>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</si>
  <si>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</si>
  <si>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</si>
  <si>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</si>
  <si>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</si>
  <si>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</si>
  <si>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</si>
  <si>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</si>
  <si>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</si>
  <si>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</si>
  <si>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</si>
  <si>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</si>
  <si>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</si>
  <si>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</si>
  <si>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</si>
  <si>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</si>
  <si>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</si>
  <si>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</si>
  <si>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</si>
  <si>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</si>
  <si>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</si>
  <si>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</si>
  <si>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</si>
  <si>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</si>
  <si>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</si>
  <si>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</si>
  <si>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</si>
  <si>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</si>
  <si>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</si>
  <si>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</si>
  <si>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</si>
  <si>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</si>
  <si>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</si>
  <si>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</si>
  <si>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</si>
  <si>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</si>
  <si>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</si>
  <si>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</si>
  <si>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</si>
  <si>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</si>
  <si>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</si>
  <si>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</si>
  <si>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</si>
  <si>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</si>
  <si>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</si>
  <si>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</si>
  <si>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</si>
  <si>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</si>
  <si>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</si>
  <si>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</si>
  <si>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</si>
  <si>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</si>
  <si>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</si>
  <si>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</si>
  <si>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</si>
  <si>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</si>
  <si>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</si>
  <si>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</si>
  <si>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</si>
  <si>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</si>
  <si>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</si>
  <si>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</si>
  <si>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</si>
  <si>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</si>
  <si>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</si>
  <si>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</si>
  <si>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</si>
  <si>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</si>
  <si>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</si>
  <si>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</si>
  <si>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</si>
  <si>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</si>
  <si>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</si>
  <si>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</si>
  <si>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</si>
  <si>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</si>
  <si>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</si>
  <si>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</si>
  <si>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</si>
  <si>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</si>
  <si>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</si>
  <si>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</si>
  <si>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</si>
  <si>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</si>
  <si>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</si>
  <si>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</si>
  <si>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</si>
  <si>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</si>
  <si>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</si>
  <si>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</si>
  <si>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</si>
  <si>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</si>
  <si>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</si>
  <si>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</si>
  <si>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</si>
  <si>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</si>
  <si>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</si>
  <si>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</si>
  <si>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</si>
  <si>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</si>
  <si>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</si>
  <si>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</si>
  <si>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</si>
  <si>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</si>
  <si>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</si>
  <si>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</si>
  <si>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</si>
  <si>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</si>
  <si>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</si>
  <si>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</si>
  <si>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</si>
  <si>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</si>
  <si>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</si>
  <si>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</si>
  <si>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</si>
  <si>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</si>
  <si>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</si>
  <si>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</si>
  <si>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</si>
  <si>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</si>
  <si>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</si>
  <si>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</si>
  <si>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</si>
  <si>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</si>
  <si>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</si>
  <si>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</si>
  <si>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</si>
  <si>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</si>
  <si>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</si>
  <si>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</si>
  <si>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</si>
  <si>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</si>
  <si>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</si>
  <si>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</si>
  <si>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</si>
  <si>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</si>
  <si>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</si>
  <si>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</si>
  <si>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</si>
  <si>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</si>
  <si>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</si>
  <si>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</si>
  <si>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</si>
  <si>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</si>
  <si>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</si>
  <si>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</si>
  <si>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</si>
  <si>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</si>
  <si>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</si>
  <si>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</si>
  <si>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</si>
  <si>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</si>
  <si>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</si>
  <si>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</si>
  <si>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</si>
  <si>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</si>
  <si>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</si>
  <si>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</si>
  <si>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</si>
  <si>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</si>
  <si>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</si>
  <si>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</si>
  <si>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</si>
  <si>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</si>
  <si>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</si>
  <si>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</si>
  <si>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</si>
  <si>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</si>
  <si>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</si>
  <si>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</si>
  <si>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</si>
  <si>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</si>
  <si>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</si>
  <si>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</si>
  <si>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</si>
  <si>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</si>
  <si>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</si>
  <si>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</si>
  <si>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</si>
  <si>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</si>
  <si>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</si>
  <si>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</si>
  <si>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</si>
  <si>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</si>
  <si>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</si>
  <si>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</si>
  <si>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</si>
  <si>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</si>
  <si>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</si>
  <si>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</si>
  <si>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</si>
  <si>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</si>
  <si>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</si>
  <si>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</si>
  <si>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</si>
  <si>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</si>
  <si>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</si>
  <si>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</si>
  <si>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</si>
  <si>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</si>
  <si>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</si>
  <si>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</si>
  <si>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</si>
  <si>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</si>
  <si>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</si>
  <si>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</si>
  <si>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</si>
  <si>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</si>
  <si>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</si>
  <si>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</si>
  <si>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</si>
  <si>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</si>
  <si>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</si>
  <si>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</si>
  <si>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</si>
  <si>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</si>
  <si>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</si>
  <si>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</si>
  <si>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</si>
  <si>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</si>
  <si>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</si>
  <si>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</si>
  <si>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</si>
  <si>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</si>
  <si>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</si>
  <si>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</si>
  <si>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</si>
  <si>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</si>
  <si>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</si>
  <si>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</si>
  <si>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</si>
  <si>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</si>
  <si>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</si>
  <si>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</si>
  <si>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</si>
  <si>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</si>
  <si>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</si>
  <si>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</si>
  <si>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</si>
  <si>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</si>
  <si>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</si>
  <si>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</si>
  <si>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</si>
  <si>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</si>
  <si>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</si>
  <si>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</si>
  <si>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</si>
  <si>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</si>
  <si>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</si>
  <si>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</si>
  <si>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</si>
  <si>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</si>
  <si>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</si>
  <si>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</si>
  <si>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</si>
  <si>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</si>
  <si>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</si>
  <si>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</si>
  <si>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</si>
  <si>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</si>
  <si>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</si>
  <si>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</si>
  <si>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</si>
  <si>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</si>
  <si>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</si>
  <si>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</si>
  <si>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</si>
  <si>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</si>
  <si>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</si>
  <si>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</si>
  <si>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</si>
  <si>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</si>
  <si>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</si>
  <si>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</si>
  <si>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</si>
  <si>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</si>
  <si>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</si>
  <si>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</si>
  <si>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</si>
  <si>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</si>
  <si>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</si>
  <si>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</si>
  <si>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</si>
  <si>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</si>
  <si>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</si>
  <si>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</si>
  <si>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</si>
  <si>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</si>
  <si>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</si>
  <si>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</si>
  <si>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</si>
  <si>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</si>
  <si>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</si>
  <si>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</si>
  <si>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</si>
  <si>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</si>
  <si>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</si>
  <si>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</si>
  <si>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</si>
  <si>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</si>
  <si>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</si>
  <si>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</si>
  <si>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</si>
  <si>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</si>
  <si>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</si>
  <si>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</si>
  <si>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</si>
  <si>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</si>
  <si>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</si>
  <si>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</si>
  <si>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</si>
  <si>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</si>
  <si>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</si>
  <si>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</si>
  <si>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</si>
  <si>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</si>
  <si>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</si>
  <si>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</si>
  <si>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</si>
  <si>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</si>
  <si>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</si>
  <si>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</si>
  <si>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</si>
  <si>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</si>
  <si>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</si>
  <si>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</si>
  <si>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</si>
  <si>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</si>
  <si>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</si>
  <si>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</si>
  <si>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</si>
  <si>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</si>
  <si>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</si>
  <si>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</si>
  <si>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</si>
  <si>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</si>
  <si>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</si>
  <si>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</si>
  <si>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</si>
  <si>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</si>
  <si>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</si>
  <si>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</si>
  <si>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</si>
  <si>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</si>
  <si>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</si>
  <si>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</si>
  <si>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</si>
  <si>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</si>
  <si>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</si>
  <si>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</si>
  <si>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</si>
  <si>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</si>
  <si>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</si>
  <si>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</si>
  <si>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</si>
  <si>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</si>
  <si>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</si>
  <si>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</si>
  <si>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</si>
  <si>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</si>
  <si>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</si>
  <si>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</si>
  <si>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</si>
  <si>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</si>
  <si>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</si>
  <si>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</si>
  <si>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</si>
  <si>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</si>
  <si>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</si>
  <si>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</si>
  <si>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</si>
  <si>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</si>
  <si>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</si>
  <si>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</si>
  <si>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</si>
  <si>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</si>
  <si>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</si>
  <si>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</si>
  <si>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</si>
  <si>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</si>
  <si>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</si>
  <si>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</si>
  <si>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</si>
  <si>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</si>
  <si>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</si>
  <si>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</si>
  <si>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</si>
  <si>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</si>
  <si>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</si>
  <si>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</si>
  <si>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</si>
  <si>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</si>
  <si>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</si>
  <si>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</si>
  <si>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</si>
  <si>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</si>
  <si>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</si>
  <si>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</si>
  <si>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</si>
  <si>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</si>
  <si>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</si>
  <si>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</si>
  <si>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</si>
  <si>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</si>
  <si>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</si>
  <si>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</si>
  <si>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</si>
  <si>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</si>
  <si>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</si>
  <si>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</si>
  <si>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</si>
  <si>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</si>
  <si>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</si>
  <si>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</si>
  <si>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</si>
  <si>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</si>
  <si>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</si>
  <si>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</si>
  <si>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</si>
  <si>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</si>
  <si>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</si>
  <si>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</si>
  <si>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</si>
  <si>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</si>
  <si>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</si>
  <si>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</si>
  <si>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</si>
  <si>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</si>
  <si>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</si>
  <si>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</si>
  <si>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</si>
  <si>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</si>
  <si>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</si>
  <si>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</si>
  <si>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</si>
  <si>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</si>
  <si>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</si>
  <si>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</si>
  <si>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</si>
  <si>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</si>
  <si>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</si>
  <si>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</si>
  <si>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</si>
  <si>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</si>
  <si>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</si>
  <si>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</si>
  <si>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</si>
  <si>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</si>
  <si>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</si>
  <si>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</si>
  <si>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</si>
  <si>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</si>
  <si>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</si>
  <si>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</si>
  <si>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</si>
  <si>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</si>
  <si>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</si>
  <si>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</si>
  <si>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</si>
  <si>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</si>
  <si>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</si>
  <si>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</si>
  <si>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</si>
  <si>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</si>
  <si>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</si>
  <si>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</si>
  <si>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</si>
  <si>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</si>
  <si>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</si>
  <si>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</si>
  <si>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</si>
  <si>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</si>
  <si>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</si>
  <si>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</si>
  <si>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</si>
  <si>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</si>
  <si>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</si>
  <si>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</si>
  <si>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</si>
  <si>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</si>
  <si>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</si>
  <si>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</si>
  <si>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</si>
  <si>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</si>
  <si>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</si>
  <si>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</si>
  <si>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</si>
  <si>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</si>
  <si>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</si>
  <si>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</si>
  <si>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</si>
  <si>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</si>
  <si>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</si>
  <si>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</si>
  <si>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</si>
  <si>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</si>
  <si>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</si>
  <si>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</si>
  <si>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</si>
  <si>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</si>
  <si>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</si>
  <si>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</si>
  <si>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</si>
  <si>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</si>
  <si>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</si>
  <si>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</si>
  <si>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</si>
  <si>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</si>
  <si>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</si>
  <si>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</si>
  <si>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</si>
  <si>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</si>
  <si>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</si>
  <si>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</si>
  <si>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</si>
  <si>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</si>
  <si>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</si>
  <si>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</si>
  <si>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</si>
  <si>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</si>
  <si>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</si>
  <si>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</si>
  <si>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</si>
  <si>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</si>
  <si>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</si>
  <si>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</si>
  <si>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</si>
  <si>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</si>
  <si>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</si>
  <si>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</si>
  <si>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</si>
  <si>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</si>
  <si>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</si>
  <si>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</si>
  <si>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</si>
  <si>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</si>
  <si>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</si>
  <si>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</si>
  <si>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</si>
  <si>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</si>
  <si>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</si>
  <si>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</si>
  <si>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</si>
  <si>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</si>
  <si>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</si>
  <si>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</si>
  <si>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</si>
  <si>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</si>
  <si>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</si>
  <si>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</si>
  <si>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</si>
  <si>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</si>
  <si>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</si>
  <si>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</si>
  <si>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</si>
  <si>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</si>
  <si>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</si>
  <si>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</si>
  <si>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</si>
  <si>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</si>
  <si>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</si>
  <si>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</si>
  <si>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</si>
  <si>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</si>
  <si>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</si>
  <si>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</si>
  <si>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</si>
  <si>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</si>
  <si>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</si>
  <si>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</si>
  <si>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</si>
  <si>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</si>
  <si>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</si>
  <si>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</si>
  <si>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</si>
  <si>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</si>
  <si>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</si>
  <si>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</si>
  <si>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</si>
  <si>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</si>
  <si>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</si>
  <si>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</si>
  <si>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</si>
  <si>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</si>
  <si>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</si>
  <si>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</si>
  <si>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</si>
  <si>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</si>
  <si>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</si>
  <si>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</si>
  <si>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</si>
  <si>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</si>
  <si>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</si>
  <si>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</si>
  <si>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</si>
  <si>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</si>
  <si>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</si>
  <si>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</si>
  <si>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</si>
  <si>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</si>
  <si>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</si>
  <si>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</si>
  <si>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</si>
  <si>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</si>
  <si>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</si>
  <si>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</si>
  <si>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</si>
  <si>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</si>
  <si>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</si>
  <si>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</si>
  <si>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</si>
  <si>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</si>
  <si>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</si>
  <si>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</si>
  <si>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</si>
  <si>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</si>
  <si>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</si>
  <si>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</si>
  <si>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</si>
  <si>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</si>
  <si>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</si>
  <si>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</si>
  <si>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</si>
  <si>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</si>
  <si>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</si>
  <si>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</si>
  <si>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</si>
  <si>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</si>
  <si>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</si>
  <si>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</si>
  <si>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</si>
  <si>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</si>
  <si>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</si>
  <si>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</si>
  <si>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</si>
  <si>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</si>
  <si>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</si>
  <si>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</si>
  <si>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</si>
  <si>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</si>
  <si>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</si>
  <si>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</si>
  <si>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</si>
  <si>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</si>
  <si>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</si>
  <si>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</si>
  <si>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</si>
  <si>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</si>
  <si>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</si>
  <si>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</si>
  <si>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</si>
  <si>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</si>
  <si>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</si>
  <si>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</si>
  <si>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</si>
  <si>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</si>
  <si>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</si>
  <si>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</si>
  <si>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</si>
  <si>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</si>
  <si>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</si>
  <si>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</si>
  <si>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</si>
  <si>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</si>
  <si>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</si>
  <si>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</si>
  <si>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</si>
  <si>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</si>
  <si>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</si>
  <si>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</si>
  <si>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</si>
  <si>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</si>
  <si>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</si>
  <si>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</si>
  <si>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</si>
  <si>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</si>
  <si>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</si>
  <si>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</si>
  <si>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</si>
  <si>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</si>
  <si>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</si>
  <si>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</si>
  <si>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</si>
  <si>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</si>
  <si>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</si>
  <si>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</si>
  <si>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</si>
  <si>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</si>
  <si>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</si>
  <si>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</si>
  <si>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</si>
  <si>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</si>
  <si>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</si>
  <si>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</si>
  <si>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</si>
  <si>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</si>
  <si>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</si>
  <si>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</si>
  <si>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</si>
  <si>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</si>
  <si>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</si>
  <si>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</si>
  <si>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</si>
  <si>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</si>
  <si>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</si>
  <si>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</si>
  <si>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</si>
  <si>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</si>
  <si>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</si>
  <si>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</si>
  <si>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</si>
  <si>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</si>
  <si>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</si>
  <si>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</si>
  <si>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</si>
  <si>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</si>
  <si>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</si>
  <si>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</si>
  <si>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</si>
  <si>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</si>
  <si>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</si>
  <si>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</si>
  <si>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</si>
  <si>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</si>
  <si>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</si>
  <si>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</si>
  <si>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</si>
  <si>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</si>
  <si>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</si>
  <si>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</si>
  <si>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</si>
  <si>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</si>
  <si>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</si>
  <si>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</si>
  <si>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</si>
  <si>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</si>
  <si>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</si>
  <si>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</si>
  <si>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</si>
  <si>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</si>
  <si>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</si>
  <si>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</si>
  <si>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</si>
  <si>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</si>
  <si>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</si>
  <si>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</si>
  <si>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</si>
  <si>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</si>
  <si>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</si>
  <si>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</si>
  <si>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</si>
  <si>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</si>
  <si>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</si>
  <si>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</si>
  <si>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</si>
  <si>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</si>
  <si>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</si>
  <si>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</si>
  <si>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</si>
  <si>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</si>
  <si>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</si>
  <si>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</si>
  <si>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</si>
  <si>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</si>
  <si>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</si>
  <si>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</si>
  <si>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</si>
  <si>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</si>
  <si>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</si>
  <si>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</si>
  <si>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</si>
  <si>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</si>
  <si>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</si>
  <si>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</si>
  <si>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</si>
  <si>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</si>
  <si>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</si>
  <si>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</si>
  <si>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</si>
  <si>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</si>
  <si>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</si>
  <si>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</si>
  <si>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</si>
  <si>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</si>
  <si>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</si>
  <si>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</si>
  <si>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</si>
  <si>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</si>
  <si>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</si>
  <si>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</si>
  <si>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</si>
  <si>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</si>
  <si>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</si>
  <si>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</si>
  <si>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</si>
  <si>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</si>
  <si>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</si>
  <si>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</si>
  <si>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</si>
  <si>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</si>
  <si>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</si>
  <si>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</si>
  <si>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</si>
  <si>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</si>
  <si>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</si>
  <si>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</si>
  <si>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</si>
  <si>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</si>
  <si>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</si>
  <si>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</si>
  <si>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</si>
  <si>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</si>
  <si>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</si>
  <si>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</si>
  <si>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</si>
  <si>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</si>
  <si>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</si>
  <si>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</si>
  <si>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</si>
  <si>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</si>
  <si>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</si>
  <si>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</si>
  <si>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</si>
  <si>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</si>
  <si>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</si>
  <si>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</si>
  <si>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</si>
  <si>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</si>
  <si>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</si>
  <si>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</si>
  <si>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</si>
  <si>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</si>
  <si>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</si>
  <si>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</si>
  <si>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</si>
  <si>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</si>
  <si>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</si>
  <si>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</si>
  <si>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</si>
  <si>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</si>
  <si>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</si>
  <si>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</si>
  <si>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</si>
  <si>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</si>
  <si>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</si>
  <si>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</si>
  <si>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</si>
  <si>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</si>
  <si>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</si>
  <si>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</si>
  <si>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</si>
  <si>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</si>
  <si>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</si>
  <si>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</si>
  <si>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</si>
  <si>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</si>
  <si>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</si>
  <si>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</si>
  <si>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</si>
  <si>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</si>
  <si>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</si>
  <si>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</si>
  <si>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</si>
  <si>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</si>
  <si>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</si>
  <si>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</si>
  <si>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</si>
  <si>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</si>
  <si>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</si>
  <si>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</si>
  <si>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</si>
  <si>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</si>
  <si>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</si>
  <si>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</si>
  <si>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</si>
  <si>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</si>
  <si>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</si>
  <si>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</si>
  <si>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</si>
  <si>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</si>
  <si>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</si>
  <si>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</si>
  <si>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</si>
  <si>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</si>
  <si>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</si>
  <si>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</si>
  <si>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</si>
  <si>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</si>
  <si>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</si>
  <si>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</si>
  <si>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</si>
  <si>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</si>
  <si>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</si>
  <si>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</si>
  <si>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</si>
  <si>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</si>
  <si>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</si>
  <si>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</si>
  <si>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</si>
  <si>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</si>
  <si>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</si>
  <si>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</si>
  <si>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</si>
  <si>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</si>
  <si>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</si>
  <si>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</si>
  <si>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</si>
  <si>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</si>
  <si>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</si>
  <si>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</si>
  <si>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</si>
  <si>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</si>
  <si>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</si>
  <si>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</si>
  <si>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</si>
  <si>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</si>
  <si>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</si>
  <si>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</si>
  <si>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</si>
  <si>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</si>
  <si>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</si>
  <si>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</si>
  <si>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</si>
  <si>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</si>
  <si>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</si>
  <si>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</si>
  <si>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</si>
  <si>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</si>
  <si>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</si>
  <si>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</si>
  <si>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</si>
  <si>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</si>
  <si>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</si>
  <si>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</si>
  <si>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</si>
  <si>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</si>
  <si>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</si>
  <si>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</si>
  <si>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</si>
  <si>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</si>
  <si>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</si>
  <si>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</si>
  <si>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</si>
  <si>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</si>
  <si>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</si>
  <si>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</si>
  <si>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</si>
  <si>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</si>
  <si>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</si>
  <si>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</si>
  <si>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</si>
  <si>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</si>
  <si>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</si>
  <si>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</si>
  <si>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</si>
  <si>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</si>
  <si>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</si>
  <si>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</si>
  <si>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</si>
  <si>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</si>
  <si>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</si>
  <si>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</si>
  <si>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</si>
  <si>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</si>
  <si>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</si>
  <si>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</si>
  <si>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</si>
  <si>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</si>
  <si>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</si>
  <si>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</si>
  <si>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</si>
  <si>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</si>
  <si>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</si>
  <si>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</si>
  <si>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</si>
  <si>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</si>
  <si>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</si>
  <si>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</si>
  <si>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</si>
  <si>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</si>
  <si>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</si>
  <si>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</si>
  <si>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</si>
  <si>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</si>
  <si>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</si>
  <si>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</si>
  <si>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</si>
  <si>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</si>
  <si>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</si>
  <si>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</si>
  <si>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</si>
  <si>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</si>
  <si>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</si>
  <si>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</si>
  <si>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</si>
  <si>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</si>
  <si>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</si>
  <si>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</si>
  <si>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</si>
  <si>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</si>
  <si>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</si>
  <si>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</si>
  <si>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</si>
  <si>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</si>
  <si>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</si>
  <si>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</si>
  <si>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</si>
  <si>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</si>
  <si>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</si>
  <si>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</si>
  <si>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</si>
  <si>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</si>
  <si>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</si>
  <si>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</si>
  <si>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</si>
  <si>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</si>
  <si>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</si>
  <si>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</si>
  <si>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</si>
  <si>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</si>
  <si>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</si>
  <si>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</si>
  <si>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</si>
  <si>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</si>
  <si>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</si>
  <si>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</si>
  <si>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</si>
  <si>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</si>
  <si>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</si>
  <si>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</si>
  <si>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</si>
  <si>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</si>
  <si>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</si>
  <si>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</si>
  <si>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</si>
  <si>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</si>
  <si>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</si>
  <si>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</si>
  <si>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</si>
  <si>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</si>
  <si>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</si>
  <si>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</si>
  <si>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</si>
  <si>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</si>
  <si>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</si>
  <si>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</si>
  <si>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</si>
  <si>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</si>
  <si>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</si>
  <si>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</si>
  <si>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</si>
  <si>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</si>
  <si>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</si>
  <si>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</si>
  <si>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</si>
  <si>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</si>
  <si>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</si>
  <si>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</si>
  <si>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</si>
  <si>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</si>
  <si>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</si>
  <si>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</si>
  <si>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</si>
  <si>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</si>
  <si>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</si>
  <si>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</si>
  <si>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</si>
  <si>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</si>
  <si>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</si>
  <si>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</si>
  <si>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</si>
  <si>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</si>
  <si>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</si>
  <si>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</si>
  <si>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</si>
  <si>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</si>
  <si>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</si>
  <si>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</si>
  <si>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</si>
  <si>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</si>
  <si>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</si>
  <si>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</si>
  <si>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</si>
  <si>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</si>
  <si>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</si>
  <si>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</si>
  <si>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</si>
  <si>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</si>
  <si>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</si>
  <si>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</si>
  <si>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</si>
  <si>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</si>
  <si>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</si>
  <si>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</si>
  <si>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</si>
  <si>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</si>
  <si>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</si>
  <si>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</si>
  <si>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</si>
  <si>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</si>
  <si>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</si>
  <si>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</si>
  <si>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</si>
  <si>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</si>
  <si>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</si>
  <si>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</si>
  <si>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</si>
  <si>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</si>
  <si>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</si>
  <si>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</si>
  <si>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</si>
  <si>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</si>
  <si>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</si>
  <si>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</si>
  <si>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</si>
  <si>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</si>
  <si>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</si>
  <si>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</si>
  <si>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</si>
  <si>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</si>
  <si>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</si>
  <si>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</si>
  <si>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</si>
  <si>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</si>
  <si>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</si>
  <si>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</si>
  <si>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</si>
  <si>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</si>
  <si>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</si>
  <si>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</si>
  <si>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</si>
  <si>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</si>
  <si>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</si>
  <si>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</si>
  <si>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</si>
  <si>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</si>
  <si>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</si>
  <si>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</si>
  <si>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</si>
  <si>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</si>
  <si>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</si>
  <si>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</si>
  <si>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</si>
  <si>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</si>
  <si>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</si>
  <si>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</si>
  <si>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</si>
  <si>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</si>
  <si>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</si>
  <si>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</si>
  <si>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</si>
  <si>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</si>
  <si>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</si>
  <si>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</si>
  <si>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</si>
  <si>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</si>
  <si>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</si>
  <si>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</si>
  <si>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</si>
  <si>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</si>
  <si>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</si>
  <si>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</si>
  <si>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</si>
  <si>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</si>
  <si>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</si>
  <si>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</si>
  <si>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</si>
  <si>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</si>
  <si>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</si>
  <si>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</si>
  <si>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</si>
  <si>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</si>
  <si>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</si>
  <si>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</si>
  <si>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</si>
  <si>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</si>
  <si>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</si>
  <si>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</si>
  <si>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</si>
  <si>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</si>
  <si>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</si>
  <si>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</si>
  <si>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</si>
  <si>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</si>
  <si>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</si>
  <si>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</si>
  <si>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</si>
  <si>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</si>
  <si>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</si>
  <si>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</si>
  <si>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</si>
  <si>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</si>
  <si>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</si>
  <si>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</si>
  <si>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</si>
  <si>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</si>
  <si>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</si>
  <si>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</si>
  <si>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</si>
  <si>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</si>
  <si>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</si>
  <si>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</si>
  <si>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</si>
  <si>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</si>
  <si>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</si>
  <si>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</si>
  <si>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</si>
  <si>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</si>
  <si>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</si>
  <si>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</si>
  <si>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</si>
  <si>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</si>
  <si>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</si>
  <si>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</si>
  <si>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</si>
  <si>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</si>
  <si>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</si>
  <si>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</si>
  <si>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</si>
  <si>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</si>
  <si>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</si>
  <si>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</si>
  <si>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</si>
  <si>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</si>
  <si>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</si>
  <si>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</si>
  <si>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</si>
  <si>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</si>
  <si>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</si>
  <si>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</si>
  <si>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</si>
  <si>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</si>
  <si>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</si>
  <si>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</si>
  <si>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</si>
  <si>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</si>
  <si>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</si>
  <si>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</si>
  <si>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</si>
  <si>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</si>
  <si>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</si>
  <si>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</si>
  <si>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</si>
  <si>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</si>
  <si>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</si>
  <si>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</si>
  <si>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</si>
  <si>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</si>
  <si>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</si>
  <si>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</si>
  <si>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</si>
  <si>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</si>
  <si>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</si>
  <si>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</si>
  <si>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</si>
  <si>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</si>
  <si>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</si>
  <si>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</si>
  <si>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</si>
  <si>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</si>
  <si>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</si>
  <si>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</si>
  <si>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</si>
  <si>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</si>
  <si>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</si>
  <si>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</si>
  <si>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</si>
  <si>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</si>
  <si>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</si>
  <si>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</si>
  <si>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</si>
  <si>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</si>
  <si>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</si>
  <si>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</si>
  <si>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</si>
  <si>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</si>
  <si>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</si>
  <si>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</si>
  <si>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</si>
  <si>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</si>
  <si>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</si>
  <si>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</si>
  <si>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</si>
  <si>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</si>
  <si>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</si>
  <si>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</si>
  <si>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</si>
  <si>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</si>
  <si>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</si>
  <si>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</si>
  <si>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</si>
  <si>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</si>
  <si>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</si>
  <si>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</si>
  <si>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</si>
  <si>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</si>
  <si>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</si>
  <si>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</si>
  <si>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</si>
  <si>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</si>
  <si>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</si>
  <si>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</si>
  <si>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</si>
  <si>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</si>
  <si>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</si>
  <si>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</si>
  <si>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</si>
  <si>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</si>
  <si>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</si>
  <si>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</si>
  <si>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</si>
  <si>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</si>
  <si>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</si>
  <si>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</si>
  <si>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</si>
  <si>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</si>
  <si>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</si>
  <si>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</si>
  <si>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</si>
  <si>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</si>
  <si>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</si>
  <si>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</si>
  <si>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</si>
  <si>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</si>
  <si>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</si>
  <si>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</si>
  <si>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</si>
  <si>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</si>
  <si>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</si>
  <si>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</si>
  <si>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</si>
  <si>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</si>
  <si>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</si>
  <si>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</si>
  <si>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</si>
  <si>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</si>
  <si>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</si>
  <si>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</si>
  <si>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</si>
  <si>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</si>
  <si>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</si>
  <si>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</si>
  <si>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</si>
  <si>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</si>
  <si>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</si>
  <si>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</si>
  <si>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</si>
  <si>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</si>
  <si>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</si>
  <si>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</si>
  <si>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</si>
  <si>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</si>
  <si>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</si>
  <si>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</si>
  <si>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</si>
  <si>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</si>
  <si>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</si>
  <si>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</si>
  <si>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</si>
  <si>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</si>
  <si>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</si>
  <si>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</si>
  <si>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</si>
  <si>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</si>
  <si>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</si>
  <si>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</si>
  <si>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</si>
  <si>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</si>
  <si>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</si>
  <si>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</si>
  <si>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</si>
  <si>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</si>
  <si>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</si>
  <si>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</si>
  <si>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</si>
  <si>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</si>
  <si>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</si>
  <si>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</si>
  <si>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</si>
  <si>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</si>
  <si>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</si>
  <si>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</si>
  <si>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</si>
  <si>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</si>
  <si>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</si>
  <si>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</si>
  <si>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</si>
  <si>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</si>
  <si>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</si>
  <si>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</si>
  <si>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</si>
  <si>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</si>
  <si>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</si>
  <si>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</si>
  <si>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</si>
  <si>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</si>
  <si>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</si>
  <si>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</si>
  <si>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</si>
  <si>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</si>
  <si>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</si>
  <si>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</si>
  <si>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</si>
  <si>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</si>
  <si>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</si>
  <si>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</si>
  <si>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</si>
  <si>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</si>
  <si>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</si>
  <si>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</si>
  <si>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</si>
  <si>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</si>
  <si>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</si>
  <si>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</si>
  <si>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</si>
  <si>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</si>
  <si>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</si>
  <si>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</si>
  <si>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</si>
  <si>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</si>
  <si>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</si>
  <si>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</si>
  <si>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</si>
  <si>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</si>
  <si>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</si>
  <si>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</si>
  <si>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</si>
  <si>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</si>
  <si>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</si>
  <si>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</si>
  <si>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</si>
  <si>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</si>
  <si>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</si>
  <si>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</si>
  <si>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</si>
  <si>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</si>
  <si>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</si>
  <si>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</si>
  <si>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</si>
  <si>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</si>
  <si>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</si>
  <si>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</si>
  <si>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</si>
  <si>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</si>
  <si>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</si>
  <si>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</si>
  <si>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</si>
  <si>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</si>
  <si>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</si>
  <si>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</si>
  <si>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</si>
  <si>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</si>
  <si>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</si>
  <si>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</si>
  <si>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</si>
  <si>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</si>
  <si>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</si>
  <si>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</si>
  <si>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</si>
  <si>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</si>
  <si>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</si>
  <si>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</si>
  <si>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</si>
  <si>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</si>
  <si>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</si>
  <si>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</si>
  <si>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</si>
  <si>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</si>
  <si>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</si>
  <si>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</si>
  <si>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</si>
  <si>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</si>
  <si>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</si>
  <si>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</si>
  <si>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</si>
  <si>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</si>
  <si>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</si>
  <si>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</si>
  <si>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</si>
  <si>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</si>
  <si>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</si>
  <si>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</si>
  <si>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</si>
  <si>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</si>
  <si>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</si>
  <si>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</si>
  <si>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</si>
  <si>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</si>
  <si>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</si>
  <si>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</si>
  <si>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</si>
  <si>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</si>
  <si>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</si>
  <si>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</si>
  <si>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</si>
  <si>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</si>
  <si>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</si>
  <si>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</si>
  <si>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</si>
  <si>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</si>
  <si>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</si>
  <si>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</si>
  <si>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</si>
  <si>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</si>
  <si>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</si>
  <si>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</si>
  <si>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</si>
  <si>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</si>
  <si>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</si>
  <si>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</si>
  <si>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</si>
  <si>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</si>
  <si>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</si>
  <si>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</si>
  <si>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</si>
  <si>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</si>
  <si>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</si>
  <si>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</si>
  <si>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</si>
  <si>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</si>
  <si>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</si>
  <si>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</si>
  <si>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</si>
  <si>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</si>
  <si>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</si>
  <si>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</si>
  <si>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</si>
  <si>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</si>
  <si>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</si>
  <si>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</si>
  <si>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</si>
  <si>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</si>
  <si>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</si>
  <si>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</si>
  <si>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</si>
  <si>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</si>
  <si>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</si>
  <si>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</si>
  <si>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</si>
  <si>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</si>
  <si>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</si>
  <si>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</si>
  <si>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</si>
  <si>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</si>
  <si>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</si>
  <si>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</si>
  <si>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</si>
  <si>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</si>
  <si>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</si>
  <si>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</si>
  <si>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</si>
  <si>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</si>
  <si>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</si>
  <si>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</si>
  <si>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</si>
  <si>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</si>
  <si>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</si>
  <si>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</si>
  <si>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</si>
  <si>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</si>
  <si>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</si>
  <si>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</si>
  <si>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</si>
  <si>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</si>
  <si>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</si>
  <si>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</si>
  <si>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</si>
  <si>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</si>
  <si>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</si>
  <si>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</si>
  <si>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</si>
  <si>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</si>
  <si>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</si>
  <si>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</si>
  <si>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</si>
  <si>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</si>
  <si>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</si>
  <si>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</si>
  <si>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</si>
  <si>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</si>
  <si>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</si>
  <si>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</si>
  <si>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</si>
  <si>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</si>
  <si>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</si>
  <si>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</si>
  <si>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</si>
  <si>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</si>
  <si>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</si>
  <si>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</si>
  <si>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</si>
  <si>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</si>
  <si>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</si>
  <si>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</si>
  <si>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</si>
  <si>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</si>
  <si>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</si>
  <si>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</si>
  <si>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</si>
  <si>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</si>
  <si>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</si>
  <si>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</si>
  <si>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</si>
  <si>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</si>
  <si>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</si>
  <si>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</si>
  <si>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</si>
  <si>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</si>
  <si>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</si>
  <si>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</si>
  <si>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</si>
  <si>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</si>
  <si>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</si>
  <si>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</si>
  <si>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</si>
  <si>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</si>
  <si>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</si>
  <si>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</si>
  <si>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</si>
  <si>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</si>
  <si>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</si>
  <si>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</si>
  <si>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</si>
  <si>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</si>
  <si>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</si>
  <si>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</si>
  <si>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</si>
  <si>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</si>
  <si>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</si>
  <si>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</si>
  <si>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</si>
  <si>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</si>
  <si>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</si>
  <si>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</si>
  <si>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</si>
  <si>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</si>
  <si>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</si>
  <si>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</si>
  <si>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</si>
  <si>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</si>
  <si>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</si>
  <si>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</si>
  <si>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</si>
  <si>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</si>
  <si>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</si>
  <si>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</si>
  <si>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</si>
  <si>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</si>
  <si>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</si>
  <si>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</si>
  <si>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</si>
  <si>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</si>
  <si>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</si>
  <si>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</si>
  <si>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</si>
  <si>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</si>
  <si>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</si>
  <si>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</si>
  <si>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</si>
  <si>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</si>
  <si>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</si>
  <si>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</si>
  <si>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</si>
  <si>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</si>
  <si>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</si>
  <si>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</si>
  <si>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</si>
  <si>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</si>
  <si>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</si>
  <si>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</si>
  <si>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</si>
  <si>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</si>
  <si>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</si>
  <si>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</si>
  <si>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</si>
  <si>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</si>
  <si>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</si>
  <si>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</si>
  <si>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</si>
  <si>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</si>
  <si>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</si>
  <si>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</si>
  <si>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</si>
  <si>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</si>
  <si>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</si>
  <si>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</si>
  <si>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</si>
  <si>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</si>
  <si>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</si>
  <si>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</si>
  <si>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</si>
  <si>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</si>
  <si>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</si>
  <si>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</si>
  <si>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</si>
  <si>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</si>
  <si>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</si>
  <si>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</si>
  <si>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</si>
  <si>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</si>
  <si>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</si>
  <si>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</si>
  <si>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</si>
  <si>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</si>
  <si>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</si>
  <si>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</si>
  <si>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</si>
  <si>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</si>
  <si>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</si>
  <si>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</si>
  <si>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</si>
  <si>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</si>
  <si>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</si>
  <si>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</si>
  <si>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</si>
  <si>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</si>
  <si>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</si>
  <si>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</si>
  <si>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</si>
  <si>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</si>
  <si>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</si>
  <si>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</si>
  <si>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</si>
  <si>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</si>
  <si>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</si>
  <si>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</si>
  <si>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</si>
  <si>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</si>
  <si>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</si>
  <si>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</si>
  <si>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</si>
  <si>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</si>
  <si>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</si>
  <si>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</si>
  <si>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</si>
  <si>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</si>
  <si>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</si>
  <si>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</si>
  <si>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</si>
  <si>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</si>
  <si>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</si>
  <si>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</si>
  <si>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</si>
  <si>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</si>
  <si>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</si>
  <si>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</si>
  <si>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</si>
  <si>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</si>
  <si>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</si>
  <si>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</si>
  <si>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</si>
  <si>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</si>
  <si>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</si>
  <si>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</si>
  <si>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</si>
  <si>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</si>
  <si>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</si>
  <si>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</si>
  <si>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</si>
  <si>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</si>
  <si>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</si>
  <si>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</si>
  <si>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</si>
  <si>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</si>
  <si>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</si>
  <si>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</si>
  <si>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</si>
  <si>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</si>
  <si>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</si>
  <si>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</si>
  <si>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</si>
  <si>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</si>
  <si>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</si>
  <si>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</si>
  <si>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</si>
  <si>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</si>
  <si>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</si>
  <si>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</si>
  <si>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</si>
  <si>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</si>
  <si>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</si>
  <si>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</si>
  <si>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</si>
  <si>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</si>
  <si>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</si>
  <si>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</si>
  <si>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</si>
  <si>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</si>
  <si>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</si>
  <si>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</si>
  <si>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</si>
  <si>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</si>
  <si>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</si>
  <si>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</si>
  <si>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</si>
  <si>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</si>
  <si>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</si>
  <si>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</si>
  <si>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</si>
  <si>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</si>
  <si>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</si>
  <si>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</si>
  <si>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</si>
  <si>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</si>
  <si>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</si>
  <si>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</si>
  <si>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</si>
  <si>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</si>
  <si>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</si>
  <si>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</si>
  <si>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</si>
  <si>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</si>
  <si>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</si>
  <si>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</si>
  <si>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</si>
  <si>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</si>
  <si>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</si>
  <si>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</si>
  <si>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</si>
  <si>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</si>
  <si>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</si>
  <si>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</si>
  <si>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</si>
  <si>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</si>
  <si>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</si>
  <si>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</si>
  <si>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</si>
  <si>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</si>
  <si>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</si>
  <si>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</si>
  <si>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</si>
  <si>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</si>
  <si>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</si>
  <si>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</si>
  <si>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</si>
  <si>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</si>
  <si>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</si>
  <si>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</si>
  <si>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</si>
  <si>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</si>
  <si>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</si>
  <si>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</si>
  <si>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</si>
  <si>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</si>
  <si>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</si>
  <si>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</si>
  <si>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</si>
  <si>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</si>
  <si>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</si>
  <si>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</si>
  <si>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</si>
  <si>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</si>
  <si>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</si>
  <si>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</si>
  <si>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</si>
  <si>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</si>
  <si>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</si>
  <si>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</si>
  <si>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</si>
  <si>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</si>
  <si>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</si>
  <si>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</si>
  <si>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</si>
  <si>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</si>
  <si>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</si>
  <si>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</si>
  <si>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</si>
  <si>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</si>
  <si>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</si>
  <si>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</si>
  <si>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</si>
  <si>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</si>
  <si>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</si>
  <si>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</si>
  <si>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</si>
  <si>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</si>
  <si>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</si>
  <si>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</si>
  <si>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</si>
  <si>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</si>
  <si>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</si>
  <si>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</si>
  <si>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</si>
  <si>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</si>
  <si>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</si>
  <si>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</si>
  <si>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</si>
  <si>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</si>
  <si>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</si>
  <si>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</si>
  <si>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</si>
  <si>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</si>
  <si>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</si>
  <si>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</si>
  <si>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</si>
  <si>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</si>
  <si>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</si>
  <si>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</si>
  <si>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</si>
  <si>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</si>
  <si>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</si>
  <si>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</si>
  <si>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</si>
  <si>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</si>
  <si>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</si>
  <si>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</si>
  <si>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</si>
  <si>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</si>
  <si>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</si>
  <si>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</si>
  <si>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</si>
  <si>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</si>
  <si>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</si>
  <si>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</si>
  <si>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</si>
  <si>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</si>
  <si>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</si>
  <si>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</si>
  <si>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</si>
  <si>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</si>
  <si>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</si>
  <si>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</si>
  <si>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</si>
  <si>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</si>
  <si>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</si>
  <si>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</si>
  <si>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</si>
  <si>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</si>
  <si>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</si>
  <si>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</si>
  <si>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</si>
  <si>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</si>
  <si>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</si>
  <si>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</si>
  <si>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</si>
  <si>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</si>
  <si>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</si>
  <si>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</si>
  <si>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</si>
  <si>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</si>
  <si>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</si>
  <si>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</si>
  <si>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</si>
  <si>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</si>
  <si>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</si>
  <si>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</si>
  <si>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</si>
  <si>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</si>
  <si>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</si>
  <si>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</si>
  <si>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</si>
  <si>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</si>
  <si>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</si>
  <si>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</si>
  <si>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</si>
  <si>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</si>
  <si>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</si>
  <si>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</si>
  <si>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</si>
  <si>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</si>
  <si>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</si>
  <si>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</si>
  <si>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</si>
  <si>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</si>
  <si>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</si>
  <si>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</si>
  <si>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</si>
  <si>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</si>
  <si>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</si>
  <si>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</si>
  <si>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</si>
  <si>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</si>
  <si>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</si>
  <si>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</si>
  <si>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</si>
  <si>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</si>
  <si>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</si>
  <si>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</si>
  <si>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</si>
  <si>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</si>
  <si>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</si>
  <si>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</si>
  <si>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</si>
  <si>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</si>
  <si>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</si>
  <si>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</si>
  <si>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</si>
  <si>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</si>
  <si>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</si>
  <si>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</si>
  <si>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</si>
  <si>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</si>
  <si>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</si>
  <si>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</si>
  <si>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</si>
  <si>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</si>
  <si>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</si>
  <si>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</si>
  <si>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</si>
  <si>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</si>
  <si>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</si>
  <si>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</si>
  <si>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</si>
  <si>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</si>
  <si>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</si>
  <si>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</si>
  <si>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</si>
  <si>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</si>
  <si>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</si>
  <si>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</si>
  <si>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</si>
  <si>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</si>
  <si>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</si>
  <si>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</si>
  <si>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</si>
  <si>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</si>
  <si>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</si>
  <si>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</si>
  <si>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</si>
  <si>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</si>
  <si>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</si>
  <si>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</si>
  <si>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</si>
  <si>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</si>
  <si>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</si>
  <si>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</si>
  <si>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</si>
  <si>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</si>
  <si>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</si>
  <si>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</si>
  <si>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</si>
  <si>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</si>
  <si>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</si>
  <si>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</si>
  <si>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</si>
  <si>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</si>
  <si>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</si>
  <si>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</si>
  <si>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</si>
  <si>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</si>
  <si>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</si>
  <si>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</si>
  <si>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</si>
  <si>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</si>
  <si>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</si>
  <si>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</si>
  <si>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</si>
  <si>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</si>
  <si>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</si>
  <si>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</si>
  <si>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</si>
  <si>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</si>
  <si>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</si>
  <si>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</si>
  <si>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</si>
  <si>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</si>
  <si>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</si>
  <si>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</si>
  <si>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</si>
  <si>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</si>
  <si>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</si>
  <si>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</si>
  <si>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</si>
  <si>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</si>
  <si>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</si>
  <si>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</si>
  <si>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</si>
  <si>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</si>
  <si>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</si>
  <si>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</si>
  <si>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</si>
  <si>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</si>
  <si>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</si>
  <si>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</si>
  <si>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</si>
  <si>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</si>
  <si>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</si>
  <si>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</si>
  <si>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</si>
  <si>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</si>
  <si>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</si>
  <si>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</si>
  <si>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</si>
  <si>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</si>
  <si>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</si>
  <si>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</si>
  <si>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</si>
  <si>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</si>
  <si>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</si>
  <si>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</si>
  <si>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</si>
  <si>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</si>
  <si>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</si>
  <si>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</si>
  <si>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</si>
  <si>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</si>
  <si>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</si>
  <si>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</si>
  <si>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</si>
  <si>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</si>
  <si>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</si>
  <si>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</si>
  <si>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</si>
  <si>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</si>
  <si>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</si>
  <si>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</si>
  <si>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</si>
  <si>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</si>
  <si>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</si>
  <si>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</si>
  <si>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</si>
  <si>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</si>
  <si>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</si>
  <si>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</si>
  <si>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</si>
  <si>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</si>
  <si>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</si>
  <si>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</si>
  <si>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</si>
  <si>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</si>
  <si>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</si>
  <si>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</si>
  <si>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</si>
  <si>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</si>
  <si>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</si>
  <si>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</si>
  <si>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</si>
  <si>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</si>
  <si>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</si>
  <si>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</si>
  <si>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</si>
  <si>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</si>
  <si>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</si>
  <si>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</si>
  <si>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</si>
  <si>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</si>
  <si>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</si>
  <si>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</si>
  <si>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</si>
  <si>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</si>
  <si>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</si>
  <si>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</si>
  <si>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</si>
  <si>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</si>
  <si>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</si>
  <si>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</si>
  <si>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</si>
  <si>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</si>
  <si>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</si>
  <si>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</si>
  <si>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</si>
  <si>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</si>
  <si>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</si>
  <si>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</si>
  <si>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</si>
  <si>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</si>
  <si>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</si>
  <si>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</si>
  <si>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</si>
  <si>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</si>
  <si>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</si>
  <si>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</si>
  <si>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</si>
  <si>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</si>
  <si>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</si>
  <si>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</si>
  <si>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</si>
  <si>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</si>
  <si>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</si>
  <si>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</si>
  <si>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</si>
  <si>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</si>
  <si>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</si>
  <si>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</si>
  <si>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</si>
  <si>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</si>
  <si>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</si>
  <si>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</si>
  <si>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</si>
  <si>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</si>
  <si>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</si>
  <si>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</si>
  <si>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</si>
  <si>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</si>
  <si>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</si>
  <si>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</si>
  <si>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</si>
  <si>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</si>
  <si>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</si>
  <si>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</si>
  <si>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</si>
  <si>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</si>
  <si>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</si>
  <si>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</si>
  <si>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</si>
  <si>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</si>
  <si>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</si>
  <si>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</si>
  <si>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</si>
  <si>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</si>
  <si>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</si>
  <si>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</si>
  <si>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</si>
  <si>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</si>
  <si>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</si>
  <si>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</si>
  <si>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</si>
  <si>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</si>
  <si>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</si>
  <si>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</si>
  <si>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</si>
  <si>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</si>
  <si>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</si>
  <si>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</si>
  <si>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</si>
  <si>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</si>
  <si>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</si>
  <si>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</si>
  <si>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</si>
  <si>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</si>
  <si>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</si>
  <si>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</si>
  <si>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</si>
  <si>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</si>
  <si>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</si>
  <si>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</si>
  <si>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</si>
  <si>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</si>
  <si>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</si>
  <si>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</si>
  <si>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</si>
  <si>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</si>
  <si>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</si>
  <si>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</si>
  <si>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</si>
  <si>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</si>
  <si>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</si>
  <si>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</si>
  <si>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</si>
  <si>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</si>
  <si>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</si>
  <si>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</si>
  <si>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</si>
  <si>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</si>
  <si>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</si>
  <si>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</si>
  <si>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</si>
  <si>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</si>
  <si>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</si>
  <si>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</si>
  <si>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</si>
  <si>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</si>
  <si>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</si>
  <si>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</si>
  <si>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</si>
  <si>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</si>
  <si>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</si>
  <si>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</si>
  <si>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</si>
  <si>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</si>
  <si>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</si>
  <si>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</si>
  <si>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</si>
  <si>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</si>
  <si>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</si>
  <si>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</si>
  <si>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</si>
  <si>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</si>
  <si>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</si>
  <si>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</si>
  <si>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</si>
  <si>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</si>
  <si>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</si>
  <si>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</si>
  <si>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</si>
  <si>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</si>
  <si>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</si>
  <si>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</si>
  <si>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</si>
  <si>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</si>
  <si>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</si>
  <si>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</si>
  <si>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</si>
  <si>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</si>
  <si>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</si>
  <si>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</si>
  <si>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</si>
  <si>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</si>
  <si>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</si>
  <si>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</si>
  <si>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</si>
  <si>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</si>
  <si>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</si>
  <si>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</si>
  <si>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</si>
  <si>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</si>
  <si>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</si>
  <si>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</si>
  <si>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</si>
  <si>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</si>
  <si>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</si>
  <si>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</si>
  <si>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</si>
  <si>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</si>
  <si>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</si>
  <si>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</si>
  <si>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</si>
  <si>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</si>
  <si>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</si>
  <si>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</si>
  <si>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</si>
  <si>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</si>
  <si>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</si>
  <si>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</si>
  <si>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</si>
  <si>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</si>
  <si>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</si>
  <si>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</si>
  <si>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</si>
  <si>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</si>
  <si>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</si>
  <si>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</si>
  <si>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</si>
  <si>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</si>
  <si>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</si>
  <si>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</si>
  <si>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</si>
  <si>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</si>
  <si>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</si>
  <si>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</si>
  <si>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</si>
  <si>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</si>
  <si>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</si>
  <si>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</si>
  <si>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</si>
  <si>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</si>
  <si>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</si>
  <si>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</si>
  <si>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</si>
  <si>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</si>
  <si>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</si>
  <si>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</si>
  <si>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</si>
  <si>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</si>
  <si>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</si>
  <si>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</si>
  <si>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</si>
  <si>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</si>
  <si>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</si>
  <si>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</si>
  <si>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</si>
  <si>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</si>
  <si>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</si>
  <si>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</si>
  <si>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</si>
  <si>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</si>
  <si>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</si>
  <si>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</si>
  <si>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</si>
  <si>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</si>
  <si>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</si>
  <si>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</si>
  <si>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</si>
  <si>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</si>
  <si>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</si>
  <si>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</si>
  <si>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</si>
  <si>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</si>
  <si>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</si>
  <si>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</si>
  <si>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</si>
  <si>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</si>
  <si>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</si>
  <si>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</si>
  <si>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</si>
  <si>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</si>
  <si>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</si>
  <si>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</si>
  <si>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</si>
  <si>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</si>
  <si>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</si>
  <si>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</si>
  <si>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</si>
  <si>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</si>
  <si>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</si>
  <si>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</si>
  <si>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</si>
  <si>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</si>
  <si>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</si>
  <si>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</si>
  <si>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</si>
  <si>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</si>
  <si>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</si>
  <si>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</si>
  <si>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</si>
  <si>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</si>
  <si>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</si>
  <si>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</si>
  <si>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</si>
  <si>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</si>
  <si>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</si>
  <si>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</si>
  <si>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</si>
  <si>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</si>
  <si>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</si>
  <si>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</si>
  <si>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</si>
  <si>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</si>
  <si>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</si>
  <si>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</si>
  <si>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</si>
  <si>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</si>
  <si>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</si>
  <si>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</si>
  <si>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</si>
  <si>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</si>
  <si>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</si>
  <si>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</si>
  <si>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</si>
  <si>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</si>
  <si>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</si>
  <si>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</si>
  <si>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</si>
  <si>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</si>
  <si>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</si>
  <si>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</si>
  <si>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</si>
  <si>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</si>
  <si>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</si>
  <si>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</si>
  <si>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</si>
  <si>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</si>
  <si>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</si>
  <si>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</si>
  <si>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</si>
  <si>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</si>
  <si>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</si>
  <si>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</si>
  <si>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</si>
  <si>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</si>
  <si>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</si>
  <si>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</si>
  <si>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</si>
  <si>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</si>
  <si>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</si>
  <si>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</si>
  <si>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</si>
  <si>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</si>
  <si>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</si>
  <si>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</si>
  <si>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</si>
  <si>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</si>
  <si>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</si>
  <si>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</si>
  <si>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</si>
  <si>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</si>
  <si>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</si>
  <si>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</si>
  <si>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</si>
  <si>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</si>
  <si>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</si>
  <si>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</si>
  <si>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</si>
  <si>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</si>
  <si>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</si>
  <si>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</si>
  <si>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</si>
  <si>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</si>
  <si>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</si>
  <si>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</si>
  <si>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</si>
  <si>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</si>
  <si>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</si>
  <si>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</si>
  <si>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</si>
  <si>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</si>
  <si>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</si>
  <si>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</si>
  <si>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</si>
  <si>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</si>
  <si>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</si>
  <si>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</si>
  <si>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</si>
  <si>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</si>
  <si>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</si>
  <si>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</si>
  <si>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</si>
  <si>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</si>
  <si>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</si>
  <si>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</si>
  <si>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</si>
  <si>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</si>
  <si>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</si>
  <si>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</si>
  <si>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</si>
  <si>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</si>
  <si>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</si>
  <si>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</si>
  <si>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</si>
  <si>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</si>
  <si>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</si>
  <si>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</si>
  <si>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</si>
  <si>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</si>
  <si>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</si>
  <si>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</si>
  <si>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</si>
  <si>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</si>
  <si>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</si>
  <si>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</si>
  <si>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</si>
  <si>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</si>
  <si>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</si>
  <si>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</si>
  <si>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</si>
  <si>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</si>
  <si>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</si>
  <si>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</si>
  <si>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</si>
  <si>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</si>
  <si>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</si>
  <si>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</si>
  <si>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</si>
  <si>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</si>
  <si>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</si>
  <si>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</si>
  <si>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</si>
  <si>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</si>
  <si>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</si>
  <si>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</si>
  <si>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</si>
  <si>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</si>
  <si>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</si>
  <si>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</si>
  <si>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</si>
  <si>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</si>
  <si>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</si>
  <si>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</si>
  <si>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</si>
  <si>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</si>
  <si>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</si>
  <si>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</si>
  <si>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</si>
  <si>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</si>
  <si>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</si>
  <si>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</si>
  <si>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</si>
  <si>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</si>
  <si>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</si>
  <si>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</si>
  <si>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</si>
  <si>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</si>
  <si>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</si>
  <si>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</si>
  <si>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</si>
  <si>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</si>
  <si>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</si>
  <si>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</si>
  <si>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</si>
  <si>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</si>
  <si>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</si>
  <si>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</si>
  <si>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</si>
  <si>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</si>
  <si>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</si>
  <si>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</si>
  <si>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</si>
  <si>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</si>
  <si>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</si>
  <si>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</si>
  <si>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</si>
  <si>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</si>
  <si>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</si>
  <si>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</si>
  <si>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</si>
  <si>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</si>
  <si>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</si>
  <si>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</si>
  <si>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</si>
  <si>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</si>
  <si>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</si>
  <si>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</si>
  <si>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</si>
  <si>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</si>
  <si>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</si>
  <si>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</si>
  <si>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</si>
  <si>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</si>
  <si>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</si>
  <si>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</si>
  <si>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</si>
  <si>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</si>
  <si>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</si>
  <si>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</si>
  <si>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</si>
  <si>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</si>
  <si>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</si>
  <si>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</si>
  <si>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</si>
  <si>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</si>
  <si>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</si>
  <si>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</si>
  <si>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</si>
  <si>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</si>
  <si>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</si>
  <si>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</si>
  <si>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</si>
  <si>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</si>
  <si>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</si>
  <si>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</si>
  <si>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</si>
  <si>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</si>
  <si>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</si>
  <si>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</si>
  <si>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</si>
  <si>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</si>
  <si>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</si>
  <si>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</si>
  <si>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</si>
  <si>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</si>
  <si>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</si>
  <si>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</si>
  <si>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</si>
  <si>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</si>
  <si>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</si>
  <si>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</si>
  <si>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</si>
  <si>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</si>
  <si>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</si>
  <si>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</si>
  <si>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</si>
  <si>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</si>
  <si>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</si>
  <si>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</si>
  <si>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</si>
  <si>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</si>
  <si>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</si>
  <si>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</si>
  <si>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</si>
  <si>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</si>
  <si>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</si>
  <si>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</si>
  <si>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</si>
  <si>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</si>
  <si>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</si>
  <si>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</si>
  <si>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</si>
  <si>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</si>
  <si>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</si>
  <si>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</si>
  <si>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</si>
  <si>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</si>
  <si>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</si>
  <si>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</si>
  <si>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</si>
  <si>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</si>
  <si>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</si>
  <si>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</si>
  <si>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</si>
  <si>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</si>
  <si>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</si>
  <si>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</si>
  <si>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</si>
  <si>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</si>
  <si>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</si>
  <si>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</si>
  <si>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</si>
  <si>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</si>
  <si>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</si>
  <si>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</si>
  <si>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</si>
  <si>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</si>
  <si>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</si>
  <si>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</si>
  <si>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</si>
  <si>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</si>
  <si>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</si>
  <si>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</si>
  <si>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</si>
  <si>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</si>
  <si>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</si>
  <si>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</si>
  <si>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</si>
  <si>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</si>
  <si>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</si>
  <si>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</si>
  <si>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</si>
  <si>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</si>
  <si>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</si>
  <si>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</si>
  <si>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</si>
  <si>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</si>
  <si>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</si>
  <si>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</si>
  <si>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</si>
  <si>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</si>
  <si>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</si>
  <si>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</si>
  <si>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</si>
  <si>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</si>
  <si>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</si>
  <si>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</si>
  <si>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</si>
  <si>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</si>
  <si>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</si>
  <si>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</si>
  <si>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</si>
  <si>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</si>
  <si>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</si>
  <si>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</si>
  <si>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</si>
  <si>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</si>
  <si>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</si>
  <si>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</si>
  <si>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</si>
  <si>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</si>
  <si>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</si>
  <si>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</si>
  <si>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</si>
  <si>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</si>
  <si>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</si>
  <si>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</si>
  <si>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</si>
  <si>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</si>
  <si>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</si>
  <si>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</si>
  <si>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</si>
  <si>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</si>
  <si>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</si>
  <si>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</si>
  <si>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</si>
  <si>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</si>
  <si>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</si>
  <si>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</si>
  <si>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</si>
  <si>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</si>
  <si>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</si>
  <si>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</si>
  <si>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</si>
  <si>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</si>
  <si>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</si>
  <si>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</si>
  <si>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</si>
  <si>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</si>
  <si>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</si>
  <si>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</si>
  <si>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</si>
  <si>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</si>
  <si>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</si>
  <si>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</si>
  <si>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</si>
  <si>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</si>
  <si>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</si>
  <si>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</si>
  <si>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</si>
  <si>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</si>
  <si>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</si>
  <si>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</si>
  <si>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</si>
  <si>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</si>
  <si>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</si>
  <si>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</si>
  <si>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</si>
  <si>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</si>
  <si>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</si>
  <si>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</si>
  <si>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</si>
  <si>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</si>
  <si>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</si>
  <si>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</si>
  <si>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</si>
  <si>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</si>
  <si>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</si>
  <si>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</si>
  <si>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</si>
  <si>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</si>
  <si>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</si>
  <si>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</si>
  <si>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</si>
  <si>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</si>
  <si>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</si>
  <si>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</si>
  <si>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</si>
  <si>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</si>
  <si>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</si>
  <si>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</si>
  <si>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</si>
  <si>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</si>
  <si>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</si>
  <si>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</si>
  <si>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</si>
  <si>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</si>
  <si>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</si>
  <si>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</si>
  <si>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</si>
  <si>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</si>
  <si>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</si>
  <si>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</si>
  <si>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</si>
  <si>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</si>
  <si>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</si>
  <si>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</si>
  <si>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</si>
  <si>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</si>
  <si>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</si>
  <si>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</si>
  <si>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</si>
  <si>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</si>
  <si>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</si>
  <si>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</si>
  <si>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</si>
  <si>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</si>
  <si>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</si>
  <si>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</si>
  <si>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</si>
  <si>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</si>
  <si>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</si>
  <si>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</si>
  <si>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</si>
  <si>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</si>
  <si>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</si>
  <si>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</si>
  <si>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</si>
  <si>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</si>
  <si>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</si>
  <si>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</si>
  <si>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</si>
  <si>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</si>
  <si>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</si>
  <si>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</si>
  <si>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</si>
  <si>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</si>
  <si>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</si>
  <si>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</si>
  <si>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</si>
  <si>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</si>
  <si>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</si>
  <si>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</si>
  <si>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</si>
  <si>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</si>
  <si>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</si>
  <si>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</si>
  <si>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</si>
  <si>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</si>
  <si>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</si>
  <si>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</si>
  <si>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</si>
  <si>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</si>
  <si>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</si>
  <si>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</si>
  <si>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</si>
  <si>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</si>
  <si>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</si>
  <si>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</si>
  <si>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</si>
  <si>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</si>
  <si>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</si>
  <si>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</si>
  <si>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</si>
  <si>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</si>
  <si>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</si>
  <si>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</si>
  <si>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</si>
  <si>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</si>
  <si>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</si>
  <si>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</si>
  <si>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</si>
  <si>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</si>
  <si>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</si>
  <si>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</si>
  <si>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</si>
  <si>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</si>
  <si>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</si>
  <si>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</si>
  <si>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</si>
  <si>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</si>
  <si>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</si>
  <si>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</si>
  <si>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</si>
  <si>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</si>
  <si>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</si>
  <si>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</si>
  <si>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</si>
  <si>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</si>
  <si>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</si>
  <si>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</si>
  <si>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</si>
  <si>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</si>
  <si>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</si>
  <si>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</si>
  <si>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</si>
  <si>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</si>
  <si>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</si>
  <si>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</si>
  <si>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</si>
  <si>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</si>
  <si>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</si>
  <si>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</si>
  <si>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</si>
  <si>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</si>
  <si>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</si>
  <si>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</si>
  <si>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</si>
  <si>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</si>
  <si>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</si>
  <si>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</si>
  <si>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</si>
  <si>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</si>
  <si>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</si>
  <si>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</si>
  <si>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</si>
  <si>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</si>
  <si>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</si>
  <si>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</si>
  <si>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</si>
  <si>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</si>
  <si>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</si>
  <si>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</si>
  <si>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</si>
  <si>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</si>
  <si>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</si>
  <si>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</si>
  <si>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</si>
  <si>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</si>
  <si>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</si>
  <si>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</si>
  <si>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</si>
  <si>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</si>
  <si>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</si>
  <si>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</si>
  <si>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</si>
  <si>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</si>
  <si>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</si>
  <si>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</si>
  <si>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</si>
  <si>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</si>
  <si>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</si>
  <si>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</si>
  <si>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</si>
  <si>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</si>
  <si>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</si>
  <si>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</si>
  <si>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</si>
  <si>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</si>
  <si>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</si>
  <si>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</si>
  <si>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</si>
  <si>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</si>
  <si>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</si>
  <si>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</si>
  <si>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</si>
  <si>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</si>
  <si>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</si>
  <si>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</si>
  <si>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</si>
  <si>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</si>
  <si>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</si>
  <si>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</si>
  <si>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</si>
  <si>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</si>
  <si>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</si>
  <si>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</si>
  <si>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</si>
  <si>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</si>
  <si>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</si>
  <si>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</si>
  <si>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</si>
  <si>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</si>
  <si>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</si>
  <si>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</si>
  <si>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</si>
  <si>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</si>
  <si>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</si>
  <si>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</si>
  <si>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</si>
  <si>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</si>
  <si>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</si>
  <si>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</si>
  <si>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</si>
  <si>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</si>
  <si>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</si>
  <si>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</si>
  <si>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</si>
  <si>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</si>
  <si>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</si>
  <si>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</si>
  <si>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</si>
  <si>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</si>
  <si>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</si>
  <si>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</si>
  <si>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</si>
  <si>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</si>
  <si>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</si>
  <si>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</si>
  <si>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</si>
  <si>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</si>
  <si>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</si>
  <si>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</si>
  <si>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</si>
  <si>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</si>
  <si>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</si>
  <si>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</si>
  <si>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</si>
  <si>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</si>
  <si>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</si>
  <si>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</si>
  <si>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</si>
  <si>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</si>
  <si>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</si>
  <si>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</si>
  <si>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</si>
  <si>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</si>
  <si>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</si>
  <si>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</si>
  <si>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</si>
  <si>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</si>
  <si>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</si>
  <si>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</si>
  <si>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</si>
  <si>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</si>
  <si>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</si>
  <si>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</si>
  <si>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</si>
  <si>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</si>
  <si>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</si>
  <si>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</si>
  <si>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</si>
  <si>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</si>
  <si>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</si>
  <si>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</si>
  <si>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</si>
  <si>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</si>
  <si>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</si>
  <si>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</si>
  <si>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</si>
  <si>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</si>
  <si>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</si>
  <si>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</si>
  <si>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</si>
  <si>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</si>
  <si>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</si>
  <si>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</si>
  <si>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</si>
  <si>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</si>
  <si>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</si>
  <si>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</si>
  <si>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</si>
  <si>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</si>
  <si>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</si>
  <si>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</si>
  <si>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</si>
  <si>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</si>
  <si>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</si>
  <si>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</si>
  <si>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</si>
  <si>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</si>
  <si>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</si>
  <si>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</si>
  <si>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</si>
  <si>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</si>
  <si>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</si>
  <si>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</si>
  <si>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</si>
  <si>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</si>
  <si>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</si>
  <si>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</si>
  <si>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</si>
  <si>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</si>
  <si>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</si>
  <si>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</si>
  <si>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</si>
  <si>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</si>
  <si>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</si>
  <si>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</si>
  <si>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</si>
  <si>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</si>
  <si>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</si>
  <si>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</si>
  <si>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</si>
  <si>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</si>
  <si>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</si>
  <si>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</si>
  <si>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</si>
  <si>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</si>
  <si>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</si>
  <si>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</si>
  <si>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</si>
  <si>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</si>
  <si>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</si>
  <si>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</si>
  <si>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</si>
  <si>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</si>
  <si>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</si>
  <si>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</si>
  <si>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</si>
  <si>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</si>
  <si>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</si>
  <si>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</si>
  <si>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</si>
  <si>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</si>
  <si>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</si>
  <si>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</si>
  <si>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</si>
  <si>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</si>
  <si>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</si>
  <si>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</si>
  <si>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</si>
  <si>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</si>
  <si>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</si>
  <si>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</si>
  <si>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</si>
  <si>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</si>
  <si>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</si>
  <si>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</si>
  <si>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</si>
  <si>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</si>
  <si>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</si>
  <si>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</si>
  <si>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</si>
  <si>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</si>
  <si>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</si>
  <si>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</si>
  <si>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</si>
  <si>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</si>
  <si>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</si>
  <si>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</si>
  <si>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</si>
  <si>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</si>
  <si>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</si>
  <si>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</si>
  <si>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</si>
  <si>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</si>
  <si>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</si>
  <si>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</si>
  <si>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</si>
  <si>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</si>
  <si>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</si>
  <si>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</si>
  <si>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</si>
  <si>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</si>
  <si>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</si>
  <si>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</si>
  <si>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</si>
  <si>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</si>
  <si>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</si>
  <si>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</si>
  <si>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</si>
  <si>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</si>
  <si>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</si>
  <si>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</si>
  <si>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</si>
  <si>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</si>
  <si>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</si>
  <si>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</si>
  <si>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</si>
  <si>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</si>
  <si>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</si>
  <si>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</si>
  <si>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</si>
  <si>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</si>
  <si>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</si>
  <si>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</si>
  <si>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</si>
  <si>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</si>
  <si>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</si>
  <si>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</si>
  <si>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</si>
  <si>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</si>
  <si>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</si>
  <si>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</si>
  <si>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</si>
  <si>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</si>
  <si>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</si>
  <si>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</si>
  <si>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</si>
  <si>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</si>
  <si>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</si>
  <si>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</si>
  <si>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</si>
  <si>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</si>
  <si>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</si>
  <si>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</si>
  <si>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</si>
  <si>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</si>
  <si>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</si>
  <si>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</si>
  <si>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</si>
  <si>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</si>
  <si>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</si>
  <si>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</si>
  <si>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</si>
  <si>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</si>
  <si>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</si>
  <si>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</si>
  <si>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</si>
  <si>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</si>
  <si>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</si>
  <si>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</si>
  <si>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</si>
  <si>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</si>
  <si>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</si>
  <si>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</si>
  <si>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</si>
  <si>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</si>
  <si>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</si>
  <si>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</si>
  <si>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</si>
  <si>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</si>
  <si>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</si>
  <si>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</si>
  <si>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</si>
  <si>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</si>
  <si>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</si>
  <si>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</si>
  <si>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</si>
  <si>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</si>
  <si>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</si>
  <si>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</si>
  <si>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</si>
  <si>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</si>
  <si>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</si>
  <si>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</si>
  <si>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</si>
  <si>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</si>
  <si>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</si>
  <si>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</si>
  <si>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</si>
  <si>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</si>
  <si>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</si>
  <si>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</si>
  <si>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</si>
  <si>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</si>
  <si>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</si>
  <si>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</si>
  <si>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</si>
  <si>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</si>
  <si>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</si>
  <si>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</si>
  <si>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</si>
  <si>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</si>
  <si>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</si>
  <si>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</si>
  <si>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</si>
  <si>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</si>
  <si>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</si>
  <si>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</si>
  <si>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</si>
  <si>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</si>
  <si>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</si>
  <si>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</si>
  <si>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</si>
  <si>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</si>
  <si>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</si>
  <si>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</si>
  <si>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</si>
  <si>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</si>
  <si>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</si>
  <si>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</si>
  <si>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</si>
  <si>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</si>
  <si>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</si>
  <si>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</si>
  <si>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</si>
  <si>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</si>
  <si>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</si>
  <si>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</si>
  <si>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</si>
  <si>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</si>
  <si>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</si>
  <si>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</si>
  <si>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</si>
  <si>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</si>
  <si>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</si>
  <si>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</si>
  <si>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</si>
  <si>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</si>
  <si>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</si>
  <si>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</si>
  <si>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</si>
  <si>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</si>
  <si>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</si>
  <si>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</si>
  <si>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</si>
  <si>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</si>
  <si>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</si>
  <si>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</si>
  <si>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</si>
  <si>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</si>
  <si>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</si>
  <si>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</si>
  <si>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</si>
  <si>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</si>
  <si>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</si>
  <si>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</si>
  <si>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</si>
  <si>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</si>
  <si>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</si>
  <si>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</si>
  <si>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</si>
  <si>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</si>
  <si>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</si>
  <si>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</si>
  <si>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</si>
  <si>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</si>
  <si>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</si>
  <si>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</si>
  <si>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</si>
  <si>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</si>
  <si>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</si>
  <si>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</si>
  <si>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</si>
  <si>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</si>
  <si>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</si>
  <si>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</si>
  <si>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</si>
  <si>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</si>
  <si>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</si>
  <si>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</si>
  <si>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</si>
  <si>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</si>
  <si>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</si>
  <si>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</si>
  <si>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</si>
  <si>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</si>
  <si>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</si>
  <si>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</si>
  <si>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</si>
  <si>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</si>
  <si>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</si>
  <si>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</si>
  <si>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</si>
  <si>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</si>
  <si>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</si>
  <si>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</si>
  <si>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</si>
  <si>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</si>
  <si>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</si>
  <si>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</si>
  <si>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</si>
  <si>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</si>
  <si>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</si>
  <si>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</si>
  <si>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</si>
  <si>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</si>
  <si>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</si>
  <si>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</si>
  <si>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</si>
  <si>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</si>
  <si>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</si>
  <si>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</si>
  <si>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</si>
  <si>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</si>
  <si>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</si>
  <si>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</si>
  <si>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</si>
  <si>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</si>
  <si>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</si>
  <si>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</si>
  <si>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</si>
  <si>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</si>
  <si>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</si>
  <si>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</si>
  <si>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</si>
  <si>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</si>
  <si>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</si>
  <si>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</si>
  <si>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</si>
  <si>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</si>
  <si>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</si>
  <si>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</si>
  <si>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</si>
  <si>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</si>
  <si>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</si>
  <si>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</si>
  <si>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</si>
  <si>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</si>
  <si>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</si>
  <si>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</si>
  <si>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</si>
  <si>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</si>
  <si>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</si>
  <si>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</si>
  <si>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</si>
  <si>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</si>
  <si>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</si>
  <si>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</si>
  <si>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</si>
  <si>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</si>
  <si>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</si>
  <si>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</si>
  <si>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</si>
  <si>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</si>
  <si>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</si>
  <si>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</si>
  <si>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</si>
  <si>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</si>
  <si>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</si>
  <si>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</si>
  <si>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</si>
  <si>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</si>
  <si>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</si>
  <si>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</si>
  <si>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</si>
  <si>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</si>
  <si>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</si>
  <si>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</si>
  <si>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</si>
  <si>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</si>
  <si>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</si>
  <si>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</si>
  <si>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</si>
  <si>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</si>
  <si>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</si>
  <si>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</si>
  <si>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</si>
  <si>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</si>
  <si>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</si>
  <si>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</si>
  <si>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</si>
  <si>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</si>
  <si>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</si>
  <si>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</si>
  <si>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</si>
  <si>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</si>
  <si>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</si>
  <si>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</si>
  <si>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</si>
  <si>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</si>
  <si>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</si>
  <si>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</si>
  <si>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</si>
  <si>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</si>
  <si>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</si>
  <si>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</si>
  <si>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</si>
  <si>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</si>
  <si>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</si>
  <si>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</si>
  <si>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</si>
  <si>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</si>
  <si>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</si>
  <si>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</si>
  <si>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</si>
  <si>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</si>
  <si>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</si>
  <si>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</si>
  <si>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</si>
  <si>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</si>
  <si>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</si>
  <si>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</si>
  <si>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</si>
  <si>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</si>
  <si>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</si>
  <si>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</si>
  <si>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</si>
  <si>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</si>
  <si>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</si>
  <si>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</si>
  <si>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</si>
  <si>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</si>
  <si>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</si>
  <si>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</si>
  <si>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</si>
  <si>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</si>
  <si>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</si>
  <si>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</si>
  <si>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</si>
  <si>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</si>
  <si>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</si>
  <si>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</si>
  <si>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</si>
  <si>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</si>
  <si>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</si>
  <si>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</si>
  <si>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</si>
  <si>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</si>
  <si>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</si>
  <si>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</si>
  <si>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</si>
  <si>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</si>
  <si>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</si>
  <si>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</si>
  <si>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</si>
  <si>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</si>
  <si>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</si>
  <si>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</si>
  <si>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</si>
  <si>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</si>
  <si>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</si>
  <si>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</si>
  <si>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</si>
  <si>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</si>
  <si>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</si>
  <si>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</si>
  <si>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</si>
  <si>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</si>
  <si>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</si>
  <si>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</si>
  <si>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</si>
  <si>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</si>
  <si>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</si>
  <si>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</si>
  <si>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</si>
  <si>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</si>
  <si>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</si>
  <si>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</si>
  <si>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</si>
  <si>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</si>
  <si>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</si>
  <si>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</si>
  <si>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</si>
  <si>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</si>
  <si>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</si>
  <si>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</si>
  <si>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</si>
  <si>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</si>
  <si>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</si>
  <si>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</si>
  <si>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</si>
  <si>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</si>
  <si>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</si>
  <si>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</si>
  <si>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</si>
  <si>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</si>
  <si>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</si>
  <si>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</si>
  <si>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</si>
  <si>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</si>
  <si>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</si>
  <si>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</si>
  <si>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</si>
  <si>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</si>
  <si>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</si>
  <si>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</si>
  <si>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</si>
  <si>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</si>
  <si>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</si>
  <si>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</si>
  <si>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</si>
  <si>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</si>
  <si>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</si>
  <si>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</si>
  <si>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</si>
  <si>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</si>
  <si>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</si>
  <si>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</si>
  <si>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</si>
  <si>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</si>
  <si>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</si>
  <si>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</si>
  <si>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</si>
  <si>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</si>
  <si>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</si>
  <si>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</si>
  <si>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</si>
  <si>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</si>
  <si>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</si>
  <si>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</si>
  <si>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</si>
  <si>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</si>
  <si>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</si>
  <si>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</si>
  <si>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</si>
  <si>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</si>
  <si>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</si>
  <si>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</si>
  <si>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</si>
  <si>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</si>
  <si>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</si>
  <si>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</si>
  <si>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</si>
  <si>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</si>
  <si>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</si>
  <si>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</si>
  <si>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</si>
  <si>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</si>
  <si>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</si>
  <si>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</si>
  <si>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</si>
  <si>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</si>
  <si>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</si>
  <si>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</si>
  <si>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</si>
  <si>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</si>
  <si>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</si>
  <si>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</si>
  <si>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</si>
  <si>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</si>
  <si>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</si>
  <si>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</si>
  <si>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</si>
  <si>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</si>
  <si>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</si>
  <si>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</si>
  <si>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</si>
  <si>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</si>
  <si>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</si>
  <si>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</si>
  <si>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</si>
  <si>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</si>
  <si>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</si>
  <si>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</si>
  <si>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</si>
  <si>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</si>
  <si>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</si>
  <si>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</si>
  <si>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</si>
  <si>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</si>
  <si>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</si>
  <si>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</si>
  <si>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</si>
  <si>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</si>
  <si>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</si>
  <si>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</si>
  <si>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</si>
  <si>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</si>
  <si>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</si>
  <si>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</si>
  <si>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</si>
  <si>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</si>
  <si>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</si>
  <si>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</si>
  <si>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</si>
  <si>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</si>
  <si>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</si>
  <si>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</si>
  <si>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</si>
  <si>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</si>
  <si>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</si>
  <si>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</si>
  <si>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</si>
  <si>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</si>
  <si>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</si>
  <si>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</si>
  <si>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</si>
  <si>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</si>
  <si>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</si>
  <si>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</si>
  <si>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</si>
  <si>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</si>
  <si>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</si>
  <si>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</si>
  <si>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</si>
  <si>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</si>
  <si>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</si>
  <si>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</si>
  <si>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</si>
  <si>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</si>
  <si>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</si>
  <si>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</si>
  <si>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</si>
  <si>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</si>
  <si>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</si>
  <si>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</si>
  <si>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</si>
  <si>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</si>
  <si>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</si>
  <si>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</si>
  <si>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</si>
  <si>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</si>
  <si>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</si>
  <si>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</si>
  <si>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</si>
  <si>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</si>
  <si>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</si>
  <si>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</si>
  <si>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</si>
  <si>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</si>
  <si>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</si>
  <si>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</si>
  <si>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</si>
  <si>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</si>
  <si>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</si>
  <si>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</si>
  <si>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</si>
  <si>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</si>
  <si>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</si>
  <si>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</si>
  <si>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</si>
  <si>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</si>
  <si>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</si>
  <si>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</si>
  <si>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</si>
  <si>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</si>
  <si>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</si>
  <si>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</si>
  <si>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</si>
  <si>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</si>
  <si>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</si>
  <si>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</si>
  <si>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</si>
  <si>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</si>
  <si>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</si>
  <si>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</si>
  <si>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</si>
  <si>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</si>
  <si>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</si>
  <si>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</si>
  <si>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</si>
  <si>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</si>
  <si>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</si>
  <si>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</si>
  <si>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</si>
  <si>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</si>
  <si>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</si>
  <si>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</si>
  <si>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</si>
  <si>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</si>
  <si>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</si>
  <si>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</si>
  <si>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</si>
  <si>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</si>
  <si>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</si>
  <si>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</si>
  <si>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</si>
  <si>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</si>
  <si>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</si>
  <si>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</si>
  <si>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</si>
  <si>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</si>
  <si>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</si>
  <si>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</si>
  <si>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</si>
  <si>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</si>
  <si>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</si>
  <si>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</si>
  <si>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</si>
  <si>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</si>
  <si>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</si>
  <si>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</si>
  <si>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</si>
  <si>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</si>
  <si>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</si>
  <si>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</si>
  <si>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</si>
  <si>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</si>
  <si>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</si>
  <si>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</si>
  <si>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</si>
  <si>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</si>
  <si>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</si>
  <si>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</si>
  <si>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</si>
  <si>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</si>
  <si>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</si>
  <si>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</si>
  <si>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</si>
  <si>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</si>
  <si>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</si>
  <si>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</si>
  <si>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</si>
  <si>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</si>
  <si>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</si>
  <si>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</si>
  <si>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</si>
  <si>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</si>
  <si>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</si>
  <si>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</si>
  <si>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</si>
  <si>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</si>
  <si>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</si>
  <si>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</si>
  <si>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</si>
  <si>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</si>
  <si>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</si>
  <si>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</si>
  <si>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</si>
  <si>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</si>
  <si>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</si>
  <si>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</si>
  <si>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</si>
  <si>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</si>
  <si>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</si>
  <si>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</si>
  <si>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</si>
  <si>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</si>
  <si>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</si>
  <si>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</si>
  <si>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</si>
  <si>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</si>
  <si>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</si>
  <si>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</si>
  <si>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</si>
  <si>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</si>
  <si>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</si>
  <si>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</si>
  <si>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</si>
  <si>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</si>
  <si>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</si>
  <si>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</si>
  <si>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</si>
  <si>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</si>
  <si>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</si>
  <si>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</si>
  <si>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</si>
  <si>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</si>
  <si>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</si>
  <si>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</si>
  <si>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</si>
  <si>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</si>
  <si>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</si>
  <si>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</si>
  <si>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</si>
  <si>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</si>
  <si>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</si>
  <si>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</si>
  <si>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</si>
  <si>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</si>
  <si>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</si>
  <si>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</si>
  <si>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</si>
  <si>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</si>
  <si>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</si>
  <si>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</si>
  <si>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</si>
  <si>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</si>
  <si>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</si>
  <si>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</si>
  <si>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</si>
  <si>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</si>
  <si>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</si>
  <si>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</si>
  <si>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</si>
  <si>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</si>
  <si>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</si>
  <si>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</si>
  <si>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</si>
  <si>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</si>
  <si>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</si>
  <si>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</si>
  <si>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</si>
  <si>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</si>
  <si>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</si>
  <si>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</si>
  <si>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</si>
  <si>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</si>
  <si>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</si>
  <si>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</si>
  <si>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</si>
  <si>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</si>
  <si>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</si>
  <si>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</si>
  <si>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</si>
  <si>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</si>
  <si>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</si>
  <si>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</si>
  <si>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</si>
  <si>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</si>
  <si>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</si>
  <si>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</si>
  <si>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</si>
  <si>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</si>
  <si>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</si>
  <si>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</si>
  <si>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</si>
  <si>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</si>
  <si>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</si>
  <si>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</si>
  <si>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</si>
  <si>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</si>
  <si>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</si>
  <si>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</si>
  <si>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</si>
  <si>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</si>
  <si>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</si>
  <si>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</si>
  <si>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</si>
  <si>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</si>
  <si>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</si>
  <si>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</si>
  <si>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</si>
  <si>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</si>
  <si>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</si>
  <si>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</si>
  <si>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</si>
  <si>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</si>
  <si>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</si>
  <si>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</si>
  <si>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</si>
  <si>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</si>
  <si>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</si>
  <si>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</si>
  <si>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</si>
  <si>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</si>
  <si>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</si>
  <si>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</si>
  <si>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</si>
  <si>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</si>
  <si>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</si>
  <si>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</si>
  <si>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</si>
  <si>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</si>
  <si>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</si>
  <si>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</si>
  <si>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</si>
  <si>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</si>
  <si>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</si>
  <si>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</si>
  <si>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</si>
  <si>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</si>
  <si>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</si>
  <si>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</si>
  <si>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</si>
  <si>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</si>
  <si>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</si>
  <si>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</si>
  <si>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</si>
  <si>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</si>
  <si>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</si>
  <si>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</si>
  <si>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</si>
  <si>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</si>
  <si>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</si>
  <si>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</si>
  <si>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</si>
  <si>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</si>
  <si>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</si>
  <si>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</si>
  <si>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</si>
  <si>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</si>
  <si>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</si>
  <si>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</si>
  <si>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</si>
  <si>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</si>
  <si>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</si>
  <si>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</si>
  <si>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</si>
  <si>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</si>
  <si>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</si>
  <si>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</si>
  <si>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</si>
  <si>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</si>
  <si>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</si>
  <si>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</si>
  <si>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</si>
  <si>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</si>
  <si>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</si>
  <si>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</si>
  <si>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</si>
  <si>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</si>
  <si>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</si>
  <si>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</si>
  <si>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</si>
  <si>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</si>
  <si>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</si>
  <si>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</si>
  <si>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</si>
  <si>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</si>
  <si>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</si>
  <si>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</si>
  <si>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</si>
  <si>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</si>
  <si>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</si>
  <si>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</si>
  <si>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</si>
  <si>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</si>
  <si>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</si>
  <si>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</si>
  <si>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</si>
  <si>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</si>
  <si>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</si>
  <si>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</si>
  <si>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</si>
  <si>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</si>
  <si>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</si>
  <si>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</si>
  <si>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</si>
  <si>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</si>
  <si>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</si>
  <si>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</si>
  <si>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</si>
  <si>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</si>
  <si>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</si>
  <si>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</si>
  <si>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</si>
  <si>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</si>
  <si>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</si>
  <si>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</si>
  <si>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</si>
  <si>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</si>
  <si>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</si>
  <si>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</si>
  <si>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</si>
  <si>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</si>
  <si>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</si>
  <si>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</si>
  <si>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</si>
  <si>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</si>
  <si>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</si>
  <si>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</si>
  <si>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</si>
  <si>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</si>
  <si>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</si>
  <si>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</si>
  <si>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</si>
  <si>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</si>
  <si>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</si>
  <si>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</si>
  <si>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</si>
  <si>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</si>
  <si>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</si>
  <si>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</si>
  <si>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</si>
  <si>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</si>
  <si>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</si>
  <si>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</si>
  <si>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</si>
  <si>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</si>
  <si>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</si>
  <si>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</si>
  <si>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</si>
  <si>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</si>
  <si>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</si>
  <si>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</si>
  <si>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</si>
  <si>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</si>
  <si>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</si>
  <si>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</si>
  <si>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</si>
  <si>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</si>
  <si>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</si>
  <si>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</si>
  <si>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</si>
  <si>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</si>
  <si>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</si>
  <si>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</si>
  <si>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</si>
  <si>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</si>
  <si>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</si>
  <si>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</si>
  <si>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</si>
  <si>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</si>
  <si>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</si>
  <si>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</si>
  <si>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</si>
  <si>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</si>
  <si>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</si>
  <si>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</si>
  <si>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</si>
  <si>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</si>
  <si>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</si>
  <si>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</si>
  <si>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</si>
  <si>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</si>
  <si>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</si>
  <si>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</si>
  <si>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</si>
  <si>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</si>
  <si>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</si>
  <si>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</si>
  <si>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</si>
  <si>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</si>
  <si>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</si>
  <si>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</si>
  <si>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</si>
  <si>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</si>
  <si>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</si>
  <si>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</si>
  <si>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</si>
  <si>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</si>
  <si>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</si>
  <si>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</si>
  <si>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</si>
  <si>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</si>
  <si>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</si>
  <si>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</si>
  <si>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</si>
  <si>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</si>
  <si>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</si>
  <si>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</si>
  <si>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</si>
  <si>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</si>
  <si>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</si>
  <si>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</si>
  <si>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</si>
  <si>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</si>
  <si>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</si>
  <si>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</si>
  <si>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</si>
  <si>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</si>
  <si>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</si>
  <si>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</si>
  <si>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</si>
  <si>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</si>
  <si>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</si>
  <si>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</si>
  <si>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</si>
  <si>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</si>
  <si>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</si>
  <si>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</si>
  <si>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</si>
  <si>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</si>
  <si>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</si>
  <si>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</si>
  <si>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</si>
  <si>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</si>
  <si>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</si>
  <si>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</si>
  <si>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</si>
  <si>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</si>
  <si>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</si>
  <si>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</si>
  <si>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</si>
  <si>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</si>
  <si>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</si>
  <si>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</si>
  <si>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</si>
  <si>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</si>
  <si>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</si>
  <si>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</si>
  <si>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</si>
  <si>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</si>
  <si>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</si>
  <si>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</si>
  <si>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</si>
  <si>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</si>
  <si>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</si>
  <si>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</si>
  <si>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</si>
  <si>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</si>
  <si>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</si>
  <si>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</si>
  <si>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</si>
  <si>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</si>
  <si>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</si>
  <si>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</si>
  <si>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</si>
  <si>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</si>
  <si>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</si>
  <si>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</si>
  <si>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</si>
  <si>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</si>
  <si>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</si>
  <si>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</si>
  <si>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</si>
  <si>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</si>
  <si>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</si>
  <si>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</si>
  <si>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</si>
  <si>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</si>
  <si>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</si>
  <si>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</si>
  <si>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</si>
  <si>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</si>
  <si>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</si>
  <si>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</si>
  <si>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</si>
  <si>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</si>
  <si>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</si>
  <si>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</si>
  <si>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</si>
  <si>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</si>
  <si>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</si>
  <si>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</si>
  <si>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</si>
  <si>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</si>
  <si>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</si>
  <si>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</si>
  <si>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</si>
  <si>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</si>
  <si>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</si>
  <si>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</si>
  <si>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</si>
  <si>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</si>
  <si>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</si>
  <si>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</si>
  <si>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</si>
  <si>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</si>
  <si>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</si>
  <si>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</si>
  <si>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</si>
  <si>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</si>
  <si>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</si>
  <si>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</si>
  <si>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</si>
  <si>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</si>
  <si>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</si>
  <si>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</si>
  <si>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</si>
  <si>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</si>
  <si>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</si>
  <si>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</si>
  <si>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</si>
  <si>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</si>
  <si>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</si>
  <si>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</si>
  <si>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</si>
  <si>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</si>
  <si>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</si>
  <si>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</si>
  <si>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</si>
  <si>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</si>
  <si>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</si>
  <si>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</si>
  <si>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</si>
  <si>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</si>
  <si>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</si>
  <si>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</si>
  <si>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</si>
  <si>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</si>
  <si>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</si>
  <si>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</si>
  <si>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</si>
  <si>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</si>
  <si>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</si>
  <si>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</si>
  <si>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</si>
  <si>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</si>
  <si>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</si>
  <si>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</si>
  <si>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</si>
  <si>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</si>
  <si>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</si>
  <si>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</si>
  <si>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</si>
  <si>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</si>
  <si>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</si>
  <si>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</si>
  <si>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</si>
  <si>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</si>
  <si>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</si>
  <si>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</si>
  <si>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</si>
  <si>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</si>
  <si>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</si>
  <si>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</si>
  <si>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</si>
  <si>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</si>
  <si>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</si>
  <si>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</si>
  <si>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</si>
  <si>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</si>
  <si>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</si>
  <si>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</si>
  <si>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</si>
  <si>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</si>
  <si>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</si>
  <si>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</si>
  <si>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</si>
  <si>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</si>
  <si>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</si>
  <si>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</si>
  <si>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</si>
  <si>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</si>
  <si>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</si>
  <si>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</si>
  <si>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</si>
  <si>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</si>
  <si>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</si>
  <si>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</si>
  <si>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</si>
  <si>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</si>
  <si>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</si>
  <si>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</si>
  <si>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</si>
  <si>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</si>
  <si>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</si>
  <si>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</si>
  <si>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</si>
  <si>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</si>
  <si>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</si>
  <si>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</si>
  <si>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</si>
  <si>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</si>
  <si>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</si>
  <si>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</si>
  <si>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</si>
  <si>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</si>
  <si>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</si>
  <si>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</si>
  <si>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</si>
  <si>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</si>
  <si>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</si>
  <si>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</si>
  <si>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</si>
  <si>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</si>
  <si>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</si>
  <si>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</si>
  <si>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</si>
  <si>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</si>
  <si>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</si>
  <si>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</si>
  <si>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</si>
  <si>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</si>
  <si>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</si>
  <si>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</si>
  <si>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</si>
  <si>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</si>
  <si>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</si>
  <si>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</si>
  <si>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</si>
  <si>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</si>
  <si>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</si>
  <si>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</si>
  <si>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</si>
  <si>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</si>
  <si>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</si>
  <si>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</si>
  <si>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</si>
  <si>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</si>
  <si>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</si>
  <si>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</si>
  <si>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</si>
  <si>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</si>
  <si>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</si>
  <si>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</si>
  <si>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</si>
  <si>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</si>
  <si>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</si>
  <si>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</si>
  <si>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</si>
  <si>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</si>
  <si>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</si>
  <si>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</si>
  <si>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</si>
  <si>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</si>
  <si>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</si>
  <si>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</si>
  <si>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</si>
  <si>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</si>
  <si>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</si>
  <si>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</si>
  <si>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</si>
  <si>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</si>
  <si>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</si>
  <si>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</si>
  <si>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</si>
  <si>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</si>
  <si>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</si>
  <si>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</si>
  <si>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</si>
  <si>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</si>
  <si>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</si>
  <si>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</si>
  <si>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</si>
  <si>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</si>
  <si>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</si>
  <si>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</si>
  <si>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</si>
  <si>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</si>
  <si>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</si>
  <si>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</si>
  <si>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</si>
  <si>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</si>
  <si>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</si>
  <si>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</si>
  <si>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</si>
  <si>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</si>
  <si>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</si>
  <si>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</si>
  <si>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</si>
  <si>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</si>
  <si>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</si>
  <si>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</si>
  <si>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</si>
  <si>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</si>
  <si>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</si>
  <si>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</si>
  <si>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</si>
  <si>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</si>
  <si>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</si>
  <si>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</si>
  <si>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</si>
  <si>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</si>
  <si>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</si>
  <si>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</si>
  <si>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</si>
  <si>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</si>
  <si>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</si>
  <si>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</si>
  <si>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</si>
  <si>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</si>
  <si>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</si>
  <si>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</si>
  <si>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</si>
  <si>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</si>
  <si>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</si>
  <si>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</si>
  <si>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</si>
  <si>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</si>
  <si>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</si>
  <si>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</si>
  <si>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</si>
  <si>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</si>
  <si>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</si>
  <si>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</si>
  <si>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</si>
  <si>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</si>
  <si>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</si>
  <si>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</si>
  <si>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</si>
  <si>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</si>
  <si>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</si>
  <si>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</si>
  <si>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</si>
  <si>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</si>
  <si>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</si>
  <si>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</si>
  <si>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</si>
  <si>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</si>
  <si>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</si>
  <si>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</si>
  <si>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</si>
  <si>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</si>
  <si>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</si>
  <si>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</si>
  <si>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</si>
  <si>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</si>
  <si>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</si>
  <si>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</si>
  <si>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</si>
  <si>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</si>
  <si>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</si>
  <si>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</si>
  <si>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</si>
  <si>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</si>
  <si>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</si>
  <si>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</si>
  <si>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</si>
  <si>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</si>
  <si>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</si>
  <si>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</si>
  <si>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</si>
  <si>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</si>
  <si>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</si>
  <si>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</si>
  <si>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</si>
  <si>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</si>
  <si>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</si>
  <si>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</si>
  <si>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</si>
  <si>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</si>
  <si>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</si>
  <si>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</si>
  <si>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</si>
  <si>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</si>
  <si>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</si>
  <si>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</si>
  <si>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</si>
  <si>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</si>
  <si>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</si>
  <si>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</si>
  <si>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</si>
  <si>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</si>
  <si>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</si>
  <si>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</si>
  <si>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</si>
  <si>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</si>
  <si>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</si>
  <si>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</si>
  <si>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</si>
  <si>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</si>
  <si>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</si>
  <si>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</si>
  <si>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</si>
  <si>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</si>
  <si>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</si>
  <si>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</si>
  <si>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</si>
  <si>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</si>
  <si>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</si>
  <si>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</si>
  <si>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</si>
  <si>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</si>
  <si>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</si>
  <si>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</si>
  <si>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</si>
  <si>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</si>
  <si>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</si>
  <si>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</si>
  <si>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</si>
  <si>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</si>
  <si>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</si>
  <si>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</si>
  <si>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</si>
  <si>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</si>
  <si>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</si>
  <si>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</si>
  <si>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</si>
  <si>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</si>
  <si>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</si>
  <si>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</si>
  <si>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</si>
  <si>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</si>
  <si>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</si>
  <si>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</si>
  <si>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</si>
  <si>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</si>
  <si>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</si>
  <si>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</si>
  <si>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</si>
  <si>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</si>
  <si>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</si>
  <si>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</si>
  <si>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</si>
  <si>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</si>
  <si>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</si>
  <si>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</si>
  <si>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</si>
  <si>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</si>
  <si>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</si>
  <si>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</si>
  <si>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</si>
  <si>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</si>
  <si>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</si>
  <si>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</si>
  <si>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</si>
  <si>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</si>
  <si>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</si>
  <si>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</si>
  <si>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</si>
  <si>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</si>
  <si>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</si>
  <si>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</si>
  <si>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</si>
  <si>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</si>
  <si>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</si>
  <si>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</si>
  <si>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</si>
  <si>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</si>
  <si>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</si>
  <si>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</si>
  <si>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</si>
  <si>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</si>
  <si>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</si>
  <si>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</si>
  <si>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</si>
  <si>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</si>
  <si>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</si>
  <si>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</si>
  <si>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</si>
  <si>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</si>
  <si>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</si>
  <si>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</si>
  <si>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</si>
  <si>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</si>
  <si>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</si>
  <si>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</si>
  <si>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</si>
  <si>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</si>
  <si>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</si>
  <si>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</si>
  <si>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</si>
  <si>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</si>
  <si>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</si>
  <si>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</si>
  <si>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</si>
  <si>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</si>
  <si>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</si>
  <si>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</si>
  <si>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</si>
  <si>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</si>
  <si>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</si>
  <si>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</si>
  <si>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</si>
  <si>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</si>
  <si>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</si>
  <si>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</si>
  <si>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</si>
  <si>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</si>
  <si>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</si>
  <si>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</si>
  <si>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</si>
  <si>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</si>
  <si>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</si>
  <si>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</si>
  <si>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</si>
  <si>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</si>
  <si>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</si>
  <si>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</si>
  <si>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</si>
  <si>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</si>
  <si>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</si>
  <si>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</si>
  <si>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</si>
  <si>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</si>
  <si>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</si>
  <si>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</si>
  <si>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</si>
  <si>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</si>
  <si>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</si>
  <si>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</si>
  <si>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</si>
  <si>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</si>
  <si>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</si>
  <si>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</si>
  <si>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</si>
  <si>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</si>
  <si>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</si>
  <si>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</si>
  <si>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</si>
  <si>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</si>
  <si>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</si>
  <si>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</si>
  <si>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</si>
  <si>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</si>
  <si>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</si>
  <si>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</si>
  <si>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</si>
  <si>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</si>
  <si>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</si>
  <si>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</si>
  <si>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</si>
  <si>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</si>
  <si>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</si>
  <si>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</si>
  <si>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</si>
  <si>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</si>
  <si>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</si>
  <si>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</si>
  <si>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</si>
  <si>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</si>
  <si>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</si>
  <si>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</si>
  <si>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</si>
  <si>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</si>
  <si>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</si>
  <si>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</si>
  <si>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</si>
  <si>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</si>
  <si>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</si>
  <si>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</si>
  <si>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</si>
  <si>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</si>
  <si>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</si>
  <si>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</si>
  <si>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</si>
  <si>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</si>
  <si>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</si>
  <si>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</si>
  <si>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</si>
  <si>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</si>
  <si>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</si>
  <si>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</si>
  <si>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</si>
  <si>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</si>
  <si>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</si>
  <si>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</si>
  <si>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</si>
  <si>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</si>
  <si>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</si>
  <si>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</si>
  <si>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</si>
  <si>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</si>
  <si>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</si>
  <si>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</si>
  <si>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</si>
  <si>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</si>
  <si>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</si>
  <si>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</si>
  <si>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</si>
  <si>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</si>
  <si>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</si>
  <si>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</si>
  <si>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</si>
  <si>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</si>
  <si>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</si>
  <si>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</si>
  <si>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</si>
  <si>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</si>
  <si>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</si>
  <si>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</si>
  <si>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</si>
  <si>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</si>
  <si>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</si>
  <si>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</si>
  <si>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</si>
  <si>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</si>
  <si>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</si>
  <si>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</si>
  <si>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</si>
  <si>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</si>
  <si>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</si>
  <si>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</si>
  <si>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</si>
  <si>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</si>
  <si>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</si>
  <si>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</si>
  <si>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</si>
  <si>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</si>
  <si>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</si>
  <si>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</si>
  <si>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</si>
  <si>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</si>
  <si>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</si>
  <si>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</si>
  <si>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</si>
  <si>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</si>
  <si>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</si>
  <si>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</si>
  <si>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</si>
  <si>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</si>
  <si>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</si>
  <si>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</si>
  <si>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</si>
  <si>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</si>
  <si>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</si>
  <si>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</si>
  <si>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</si>
  <si>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</si>
  <si>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</si>
  <si>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</si>
  <si>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</si>
  <si>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</si>
  <si>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</si>
  <si>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</si>
  <si>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</si>
  <si>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</si>
  <si>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</si>
  <si>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</si>
  <si>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</si>
  <si>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</si>
  <si>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</si>
  <si>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</si>
  <si>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</si>
  <si>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</si>
  <si>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</si>
  <si>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</si>
  <si>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</si>
  <si>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</si>
  <si>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</si>
  <si>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</si>
  <si>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</si>
  <si>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</si>
  <si>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</si>
  <si>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</si>
  <si>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</si>
  <si>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</si>
  <si>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</si>
  <si>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</si>
  <si>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</si>
  <si>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</si>
  <si>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</si>
  <si>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</si>
  <si>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</si>
  <si>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</si>
  <si>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</si>
  <si>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</si>
  <si>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</si>
  <si>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</si>
  <si>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</si>
  <si>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</si>
  <si>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</si>
  <si>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</si>
  <si>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</si>
  <si>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</si>
  <si>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</si>
  <si>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</si>
  <si>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</si>
  <si>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</si>
  <si>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</si>
  <si>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</si>
  <si>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</si>
  <si>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</si>
  <si>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</si>
  <si>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</si>
  <si>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</si>
  <si>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</si>
  <si>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</si>
  <si>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</si>
  <si>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</si>
  <si>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</si>
  <si>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</si>
  <si>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</si>
  <si>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</si>
  <si>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</si>
  <si>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</si>
  <si>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</si>
  <si>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</si>
  <si>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</si>
  <si>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</si>
  <si>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</si>
  <si>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</si>
  <si>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</si>
  <si>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</si>
  <si>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</si>
  <si>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</si>
  <si>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</si>
  <si>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</si>
  <si>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</si>
  <si>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</si>
  <si>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</si>
  <si>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</si>
  <si>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</si>
  <si>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</si>
  <si>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</si>
  <si>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</si>
  <si>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</si>
  <si>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</si>
  <si>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</si>
  <si>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</si>
  <si>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</si>
  <si>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</si>
  <si>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</si>
  <si>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</si>
  <si>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</si>
  <si>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</si>
  <si>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</si>
  <si>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</si>
  <si>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</si>
  <si>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</si>
  <si>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</si>
  <si>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</si>
  <si>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</si>
  <si>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</si>
  <si>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</si>
  <si>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</si>
  <si>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</si>
  <si>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</si>
  <si>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</si>
  <si>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</si>
  <si>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</si>
  <si>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</si>
  <si>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</si>
  <si>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</si>
  <si>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</si>
  <si>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</si>
  <si>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</si>
  <si>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</si>
  <si>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</si>
  <si>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</si>
  <si>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</si>
  <si>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</si>
  <si>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</si>
  <si>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</si>
  <si>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</si>
  <si>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</si>
  <si>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</si>
  <si>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</si>
  <si>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</si>
  <si>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</si>
  <si>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</si>
  <si>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</si>
  <si>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</si>
  <si>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</si>
  <si>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</si>
  <si>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</si>
  <si>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</si>
  <si>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</si>
  <si>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</si>
  <si>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</si>
  <si>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</si>
  <si>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</si>
  <si>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</si>
  <si>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</si>
  <si>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</si>
  <si>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</si>
  <si>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</si>
  <si>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</si>
  <si>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</si>
  <si>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</si>
  <si>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</si>
  <si>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</si>
  <si>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</si>
  <si>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</si>
  <si>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</si>
  <si>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</si>
  <si>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</si>
  <si>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</si>
  <si>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</si>
  <si>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</si>
  <si>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</si>
  <si>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</si>
  <si>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</si>
  <si>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</si>
  <si>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</si>
  <si>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</si>
  <si>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</si>
  <si>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</si>
  <si>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</si>
  <si>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</si>
  <si>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</si>
  <si>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</si>
  <si>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</si>
  <si>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</si>
  <si>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</si>
  <si>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</si>
  <si>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</si>
  <si>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</si>
  <si>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</si>
  <si>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</si>
  <si>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</si>
  <si>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</si>
  <si>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</si>
  <si>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</si>
  <si>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</si>
  <si>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</si>
  <si>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</si>
  <si>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</si>
  <si>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</si>
  <si>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</si>
  <si>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</si>
  <si>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</si>
  <si>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</si>
  <si>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</si>
  <si>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</si>
  <si>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</si>
  <si>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</si>
  <si>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</si>
  <si>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</si>
  <si>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</si>
  <si>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</si>
  <si>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</si>
  <si>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</si>
  <si>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</si>
  <si>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</si>
  <si>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</si>
  <si>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</si>
  <si>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</si>
  <si>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</si>
  <si>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</si>
  <si>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</si>
  <si>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</si>
  <si>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</si>
  <si>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</si>
  <si>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</si>
  <si>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</si>
  <si>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</si>
  <si>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</si>
  <si>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</si>
  <si>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</si>
  <si>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</si>
  <si>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</si>
  <si>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</si>
  <si>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</si>
  <si>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</si>
  <si>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</si>
  <si>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</si>
  <si>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</si>
  <si>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</si>
  <si>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</si>
  <si>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</si>
  <si>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</si>
  <si>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</si>
  <si>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</si>
  <si>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</si>
  <si>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</si>
  <si>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</si>
  <si>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</si>
  <si>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</si>
  <si>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</si>
  <si>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</si>
  <si>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</si>
  <si>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</si>
  <si>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</si>
  <si>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</si>
  <si>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</si>
  <si>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</si>
  <si>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</si>
  <si>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</si>
  <si>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</si>
  <si>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</si>
  <si>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</si>
  <si>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</si>
  <si>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</si>
  <si>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</si>
  <si>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</si>
  <si>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</si>
  <si>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</si>
  <si>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</si>
  <si>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</si>
  <si>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</si>
  <si>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</si>
  <si>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</si>
  <si>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</si>
  <si>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</si>
  <si>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</si>
  <si>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</si>
  <si>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</si>
  <si>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</si>
  <si>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</si>
  <si>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</si>
  <si>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</si>
  <si>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</si>
  <si>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</si>
  <si>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</si>
  <si>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</si>
  <si>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</si>
  <si>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</si>
  <si>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</si>
  <si>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</si>
  <si>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</si>
  <si>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</si>
  <si>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</si>
  <si>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</si>
  <si>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</si>
  <si>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</si>
  <si>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</si>
  <si>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</si>
  <si>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</si>
  <si>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</si>
  <si>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</si>
  <si>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</si>
  <si>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</si>
  <si>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</si>
  <si>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</si>
  <si>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</si>
  <si>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</si>
  <si>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</si>
  <si>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</si>
  <si>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</si>
  <si>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</si>
  <si>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</si>
  <si>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</si>
  <si>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</si>
  <si>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</si>
  <si>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</si>
  <si>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</si>
  <si>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</si>
  <si>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</si>
  <si>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</si>
  <si>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</si>
  <si>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</si>
  <si>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</si>
  <si>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</si>
  <si>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</si>
  <si>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</si>
  <si>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</si>
  <si>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</si>
  <si>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</si>
  <si>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</si>
  <si>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</si>
  <si>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</si>
  <si>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</si>
  <si>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</si>
  <si>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</si>
  <si>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</si>
  <si>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</si>
  <si>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</si>
  <si>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</si>
  <si>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</si>
  <si>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</si>
  <si>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</si>
  <si>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</si>
  <si>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</si>
  <si>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</si>
  <si>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</si>
  <si>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</si>
  <si>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</si>
  <si>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</si>
  <si>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</si>
  <si>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</si>
  <si>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</si>
  <si>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</si>
  <si>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</si>
  <si>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</si>
  <si>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</si>
  <si>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</si>
  <si>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</si>
  <si>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</si>
  <si>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</si>
  <si>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</si>
  <si>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</si>
  <si>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</si>
  <si>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</si>
  <si>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</si>
  <si>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</si>
  <si>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</si>
  <si>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</si>
  <si>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</si>
  <si>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</si>
  <si>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</si>
  <si>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</si>
  <si>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</si>
  <si>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</si>
  <si>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</si>
  <si>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</si>
  <si>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</si>
  <si>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</si>
  <si>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</si>
  <si>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</si>
  <si>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</si>
  <si>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</si>
  <si>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</si>
  <si>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</si>
  <si>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</si>
  <si>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</si>
  <si>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</si>
  <si>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</si>
  <si>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</si>
  <si>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</si>
  <si>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</si>
  <si>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</si>
  <si>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</si>
  <si>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</si>
  <si>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</si>
  <si>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</si>
  <si>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</si>
  <si>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</si>
  <si>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</si>
  <si>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</si>
  <si>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</si>
  <si>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</si>
  <si>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</si>
  <si>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</si>
  <si>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</si>
  <si>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</si>
  <si>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</si>
  <si>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</si>
  <si>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</si>
  <si>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</si>
  <si>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</si>
  <si>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</si>
  <si>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</si>
  <si>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</si>
  <si>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</si>
  <si>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</si>
  <si>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</si>
  <si>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</si>
  <si>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</si>
  <si>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</si>
  <si>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</si>
  <si>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</si>
  <si>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</si>
  <si>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</si>
  <si>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</si>
  <si>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</si>
  <si>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</si>
  <si>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</si>
  <si>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</si>
  <si>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</si>
  <si>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</si>
  <si>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</si>
  <si>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</si>
  <si>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</si>
  <si>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</si>
  <si>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</si>
  <si>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</si>
  <si>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</si>
  <si>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</si>
  <si>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</si>
  <si>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</si>
  <si>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</si>
  <si>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</si>
  <si>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</si>
  <si>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</si>
  <si>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</si>
  <si>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</si>
  <si>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</si>
  <si>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</si>
  <si>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</si>
  <si>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</si>
  <si>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</si>
  <si>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</si>
  <si>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</si>
  <si>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</si>
  <si>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</si>
  <si>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</si>
  <si>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</si>
  <si>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</si>
  <si>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</si>
  <si>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</si>
  <si>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</si>
  <si>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</si>
  <si>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</si>
  <si>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</si>
  <si>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</si>
  <si>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</si>
  <si>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</si>
  <si>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</si>
  <si>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</si>
  <si>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</si>
  <si>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</si>
  <si>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</si>
  <si>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</si>
  <si>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</si>
  <si>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</si>
  <si>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</si>
  <si>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</si>
  <si>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</si>
  <si>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</si>
  <si>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</si>
  <si>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</si>
  <si>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</si>
  <si>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</si>
  <si>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</si>
  <si>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</si>
  <si>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</si>
  <si>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</si>
  <si>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</si>
  <si>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</si>
  <si>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</si>
  <si>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</si>
  <si>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</si>
  <si>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</si>
  <si>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</si>
  <si>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</si>
  <si>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</si>
  <si>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</si>
  <si>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</si>
  <si>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</si>
  <si>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</si>
  <si>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</si>
  <si>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</si>
  <si>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</si>
  <si>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</si>
  <si>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</si>
  <si>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</si>
  <si>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</si>
  <si>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</si>
  <si>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</si>
  <si>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</si>
  <si>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</si>
  <si>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</si>
  <si>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</si>
  <si>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</si>
  <si>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</si>
  <si>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</si>
  <si>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</si>
  <si>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</si>
  <si>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</si>
  <si>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</si>
  <si>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</si>
  <si>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</si>
  <si>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</si>
  <si>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</si>
  <si>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</si>
  <si>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</si>
  <si>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</si>
  <si>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</si>
  <si>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</si>
  <si>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</si>
  <si>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</si>
  <si>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</si>
  <si>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</si>
  <si>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</si>
  <si>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</si>
  <si>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</si>
  <si>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</si>
  <si>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</si>
  <si>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</si>
  <si>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</si>
  <si>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</si>
  <si>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</si>
  <si>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</si>
  <si>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</si>
  <si>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</si>
  <si>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</si>
  <si>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</si>
  <si>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</si>
  <si>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</si>
  <si>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</si>
  <si>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</si>
  <si>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</si>
  <si>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</si>
  <si>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</si>
  <si>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</si>
  <si>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</si>
  <si>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</si>
  <si>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</si>
  <si>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</si>
  <si>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</si>
  <si>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</si>
  <si>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</si>
  <si>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</si>
  <si>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</si>
  <si>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</si>
  <si>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</si>
  <si>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</si>
  <si>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</si>
  <si>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</si>
  <si>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</si>
  <si>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</si>
  <si>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</si>
  <si>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</si>
  <si>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</si>
  <si>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</si>
  <si>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</si>
  <si>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</si>
  <si>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</si>
  <si>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</si>
  <si>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</si>
  <si>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</si>
  <si>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</si>
  <si>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</si>
  <si>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</si>
  <si>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</si>
  <si>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</si>
  <si>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</si>
  <si>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</si>
  <si>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</si>
  <si>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</si>
  <si>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</si>
  <si>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</si>
  <si>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</si>
  <si>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</si>
  <si>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</si>
  <si>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</si>
  <si>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</si>
  <si>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</si>
  <si>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</si>
  <si>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</si>
  <si>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</si>
  <si>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</si>
  <si>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</si>
  <si>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</si>
  <si>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</si>
  <si>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</si>
  <si>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</si>
  <si>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</si>
  <si>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</si>
  <si>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</si>
  <si>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</si>
  <si>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</si>
  <si>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</si>
  <si>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</si>
  <si>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</si>
  <si>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</si>
  <si>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</si>
  <si>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</si>
  <si>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</si>
  <si>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</si>
  <si>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</si>
  <si>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</si>
  <si>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</si>
  <si>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</si>
  <si>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</si>
  <si>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</si>
  <si>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</si>
  <si>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</si>
  <si>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</si>
  <si>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</si>
  <si>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</si>
  <si>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</si>
  <si>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</si>
  <si>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</si>
  <si>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</si>
  <si>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</si>
  <si>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</si>
  <si>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</si>
  <si>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</si>
  <si>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</si>
  <si>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</si>
  <si>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</si>
  <si>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</si>
  <si>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</si>
  <si>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</si>
  <si>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</si>
  <si>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</si>
  <si>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</si>
  <si>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</si>
  <si>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</si>
  <si>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</si>
  <si>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</si>
  <si>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</si>
  <si>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</si>
  <si>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</si>
  <si>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</si>
  <si>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</si>
  <si>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</si>
  <si>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</si>
  <si>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</si>
  <si>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</si>
  <si>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</si>
  <si>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</si>
  <si>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</si>
  <si>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</si>
  <si>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</si>
  <si>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</si>
  <si>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</si>
  <si>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</si>
  <si>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</si>
  <si>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</si>
  <si>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</si>
  <si>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</si>
  <si>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</si>
  <si>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</si>
  <si>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</si>
  <si>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</si>
  <si>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</si>
  <si>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</si>
  <si>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</si>
  <si>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</si>
  <si>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</si>
  <si>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</si>
  <si>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</si>
  <si>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</si>
  <si>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</si>
  <si>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</si>
  <si>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</si>
  <si>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</si>
  <si>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</si>
  <si>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</si>
  <si>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</si>
  <si>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</si>
  <si>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</si>
  <si>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</si>
  <si>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</si>
  <si>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</si>
  <si>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</si>
  <si>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</si>
  <si>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</si>
  <si>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</si>
  <si>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</si>
  <si>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</si>
  <si>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</si>
  <si>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</si>
  <si>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</si>
  <si>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</si>
  <si>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</si>
  <si>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</si>
  <si>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</si>
  <si>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</si>
  <si>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</si>
  <si>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</si>
  <si>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</si>
  <si>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</si>
  <si>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</si>
  <si>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</si>
  <si>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</si>
  <si>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</si>
  <si>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</si>
  <si>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</si>
  <si>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</si>
  <si>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</si>
  <si>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</si>
  <si>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</si>
  <si>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</si>
  <si>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</si>
  <si>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</si>
  <si>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</si>
  <si>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</si>
  <si>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</si>
  <si>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</si>
  <si>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</si>
  <si>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</si>
  <si>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</si>
  <si>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</si>
  <si>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</si>
  <si>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</si>
  <si>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</si>
  <si>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</si>
  <si>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</si>
  <si>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</si>
  <si>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</si>
  <si>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</si>
  <si>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</si>
  <si>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</si>
  <si>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</si>
  <si>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</si>
  <si>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</si>
  <si>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</si>
  <si>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</si>
  <si>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</si>
  <si>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</si>
  <si>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</si>
  <si>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</si>
  <si>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</si>
  <si>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</si>
  <si>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</si>
  <si>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</si>
  <si>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</si>
  <si>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</si>
  <si>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</si>
  <si>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</si>
  <si>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</si>
  <si>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</si>
  <si>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</si>
  <si>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</si>
  <si>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</si>
  <si>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</si>
  <si>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</si>
  <si>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</si>
  <si>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</si>
  <si>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</si>
  <si>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</si>
  <si>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</si>
  <si>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</si>
  <si>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</si>
  <si>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</si>
  <si>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</si>
  <si>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</si>
  <si>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</si>
  <si>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</si>
  <si>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</si>
  <si>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</si>
  <si>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</si>
  <si>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</si>
  <si>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</si>
  <si>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</si>
  <si>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</si>
  <si>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</si>
  <si>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</si>
  <si>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</si>
  <si>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</si>
  <si>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</si>
  <si>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</si>
  <si>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</si>
  <si>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</si>
  <si>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</si>
  <si>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</si>
  <si>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</si>
  <si>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</si>
  <si>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</si>
  <si>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</si>
  <si>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</si>
  <si>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</si>
  <si>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</si>
  <si>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</si>
  <si>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</si>
  <si>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</si>
  <si>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</si>
  <si>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</si>
  <si>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</si>
  <si>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</si>
  <si>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</si>
  <si>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</si>
  <si>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</si>
  <si>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</si>
  <si>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</si>
  <si>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</si>
  <si>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</si>
  <si>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</si>
  <si>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</si>
  <si>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</si>
  <si>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</si>
  <si>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</si>
  <si>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</si>
  <si>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</si>
  <si>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</si>
  <si>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</si>
  <si>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</si>
  <si>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</si>
  <si>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</si>
  <si>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</si>
  <si>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</si>
  <si>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</si>
  <si>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</si>
  <si>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</si>
  <si>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</si>
  <si>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</si>
  <si>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</si>
  <si>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</si>
  <si>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</si>
  <si>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</si>
  <si>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</si>
  <si>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</si>
  <si>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</si>
  <si>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</si>
  <si>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</si>
  <si>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</si>
  <si>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</si>
  <si>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</si>
  <si>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</si>
  <si>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</si>
  <si>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</si>
  <si>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</si>
  <si>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</si>
  <si>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</si>
  <si>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</si>
  <si>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</si>
  <si>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</si>
  <si>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</si>
  <si>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</si>
  <si>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</si>
  <si>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</si>
  <si>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</si>
  <si>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</si>
  <si>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</si>
  <si>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</si>
  <si>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</si>
  <si>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</si>
  <si>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</si>
  <si>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</si>
  <si>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</si>
  <si>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</si>
  <si>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</si>
  <si>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</si>
  <si>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</si>
  <si>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</si>
  <si>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</si>
  <si>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</si>
  <si>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</si>
  <si>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</si>
  <si>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</si>
  <si>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</si>
  <si>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</si>
  <si>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</si>
  <si>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</si>
  <si>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</si>
  <si>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</si>
  <si>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</si>
  <si>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</si>
  <si>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</si>
  <si>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</si>
  <si>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</si>
  <si>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</si>
  <si>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</si>
  <si>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</si>
  <si>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</si>
  <si>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</si>
  <si>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</si>
  <si>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</si>
  <si>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</si>
  <si>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</si>
  <si>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</si>
  <si>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</si>
  <si>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</si>
  <si>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</si>
  <si>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</si>
  <si>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</si>
  <si>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</si>
  <si>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</si>
  <si>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</si>
  <si>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</si>
  <si>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</si>
  <si>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</si>
  <si>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</si>
  <si>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</si>
  <si>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</si>
  <si>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</si>
  <si>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</si>
  <si>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</si>
  <si>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</si>
  <si>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</si>
  <si>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</si>
  <si>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</si>
  <si>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</si>
  <si>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</si>
  <si>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</si>
  <si>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</si>
  <si>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</si>
  <si>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</si>
  <si>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</si>
  <si>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</si>
  <si>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</si>
  <si>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</si>
  <si>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</si>
  <si>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</si>
  <si>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</si>
  <si>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</si>
  <si>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</si>
  <si>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</si>
  <si>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</si>
  <si>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</si>
  <si>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</si>
  <si>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</si>
  <si>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</si>
  <si>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</si>
  <si>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</si>
  <si>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</si>
  <si>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</si>
  <si>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</si>
  <si>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</si>
  <si>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</si>
  <si>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</si>
  <si>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</si>
  <si>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</si>
  <si>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</si>
  <si>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</si>
  <si>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</si>
  <si>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</si>
  <si>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</si>
  <si>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</si>
  <si>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</si>
  <si>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</si>
  <si>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</si>
  <si>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</si>
  <si>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</si>
  <si>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</si>
  <si>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</si>
  <si>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</si>
  <si>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</si>
  <si>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</si>
  <si>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</si>
  <si>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</si>
  <si>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</si>
  <si>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</si>
  <si>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</si>
  <si>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</si>
  <si>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</si>
  <si>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</si>
  <si>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</si>
  <si>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</si>
  <si>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</si>
  <si>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</si>
  <si>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</si>
  <si>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</si>
  <si>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</si>
  <si>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</si>
  <si>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</si>
  <si>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</si>
  <si>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</si>
  <si>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</si>
  <si>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</si>
  <si>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</si>
  <si>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</si>
  <si>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</si>
  <si>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</si>
  <si>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</si>
  <si>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</si>
  <si>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</si>
  <si>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</si>
  <si>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</si>
  <si>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</si>
  <si>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</si>
  <si>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</si>
  <si>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</si>
  <si>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</si>
  <si>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</si>
  <si>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</si>
  <si>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</si>
  <si>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</si>
  <si>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</si>
  <si>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</si>
  <si>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</si>
  <si>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</si>
  <si>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</si>
  <si>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</si>
  <si>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</si>
  <si>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</si>
  <si>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</si>
  <si>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</si>
  <si>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</si>
  <si>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</si>
  <si>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</si>
  <si>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</si>
  <si>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</si>
  <si>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</si>
  <si>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</si>
  <si>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</si>
  <si>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</si>
  <si>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</si>
  <si>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</si>
  <si>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</si>
  <si>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</si>
  <si>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</si>
  <si>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</si>
  <si>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</si>
  <si>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</si>
  <si>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</si>
  <si>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</si>
  <si>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</si>
  <si>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</si>
  <si>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</si>
  <si>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</si>
  <si>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</si>
  <si>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</si>
  <si>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</si>
  <si>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</si>
  <si>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</si>
  <si>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</si>
  <si>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</si>
  <si>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</si>
  <si>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</si>
  <si>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</si>
  <si>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</si>
  <si>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</si>
  <si>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</si>
  <si>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</si>
  <si>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</si>
  <si>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</si>
  <si>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</si>
  <si>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</si>
  <si>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</si>
  <si>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</si>
  <si>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</si>
  <si>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</si>
  <si>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</si>
  <si>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</si>
  <si>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</si>
  <si>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</si>
  <si>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</si>
  <si>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</si>
  <si>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</si>
  <si>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</si>
  <si>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</si>
  <si>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</si>
  <si>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</si>
  <si>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</si>
  <si>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</si>
  <si>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</si>
  <si>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</si>
  <si>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</si>
  <si>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</si>
  <si>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</si>
  <si>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</si>
  <si>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</si>
  <si>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</si>
  <si>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</si>
  <si>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</si>
  <si>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</si>
  <si>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</si>
  <si>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</si>
  <si>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</si>
  <si>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</si>
  <si>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</si>
  <si>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</si>
  <si>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</si>
  <si>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</si>
  <si>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</si>
  <si>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</si>
  <si>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</si>
  <si>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</si>
  <si>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</si>
  <si>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</si>
  <si>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</si>
  <si>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</si>
  <si>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</si>
  <si>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</si>
  <si>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</si>
  <si>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</si>
  <si>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</si>
  <si>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</si>
  <si>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</si>
  <si>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</si>
  <si>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</si>
  <si>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</si>
  <si>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</si>
  <si>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</si>
  <si>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</si>
  <si>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</si>
  <si>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</si>
  <si>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</si>
  <si>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</si>
  <si>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</si>
  <si>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</si>
  <si>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</si>
  <si>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</si>
  <si>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</si>
  <si>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</si>
  <si>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</si>
  <si>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</si>
  <si>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</si>
  <si>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</si>
  <si>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</si>
  <si>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</si>
  <si>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</si>
  <si>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</si>
  <si>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</si>
  <si>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</si>
  <si>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</si>
  <si>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</si>
  <si>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</si>
  <si>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</si>
  <si>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</si>
  <si>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</si>
  <si>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</si>
  <si>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</si>
  <si>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</si>
  <si>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</si>
  <si>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</si>
  <si>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</si>
  <si>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</si>
  <si>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</si>
  <si>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</si>
  <si>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</si>
  <si>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</si>
  <si>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</si>
  <si>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</si>
  <si>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</si>
  <si>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</si>
  <si>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</si>
  <si>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</si>
  <si>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</si>
  <si>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</si>
  <si>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</si>
  <si>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</si>
  <si>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</si>
  <si>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</si>
  <si>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</si>
  <si>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</si>
  <si>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</si>
  <si>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</si>
  <si>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</si>
  <si>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</si>
  <si>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</si>
  <si>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</si>
  <si>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</si>
  <si>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</si>
  <si>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</si>
  <si>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</si>
  <si>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</si>
  <si>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</si>
  <si>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</si>
  <si>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</si>
  <si>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</si>
  <si>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</si>
  <si>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</si>
  <si>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</si>
  <si>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</si>
  <si>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</si>
  <si>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</si>
  <si>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</si>
  <si>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</si>
  <si>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</si>
  <si>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</si>
  <si>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</si>
  <si>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</si>
  <si>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</si>
  <si>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</si>
  <si>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</si>
  <si>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</si>
  <si>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</si>
  <si>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</si>
  <si>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</si>
  <si>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</si>
  <si>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</si>
  <si>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</si>
  <si>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</si>
  <si>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</si>
  <si>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</si>
  <si>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</si>
  <si>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</si>
  <si>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</si>
  <si>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</si>
  <si>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</si>
  <si>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</si>
  <si>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</si>
  <si>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</si>
  <si>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</si>
  <si>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</si>
  <si>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</si>
  <si>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</si>
  <si>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</si>
  <si>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</si>
  <si>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</si>
  <si>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</si>
  <si>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</si>
  <si>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</si>
  <si>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</si>
  <si>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</si>
  <si>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</si>
  <si>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</si>
  <si>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</si>
  <si>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</si>
  <si>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</si>
  <si>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</si>
  <si>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</si>
  <si>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</si>
  <si>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</si>
  <si>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</si>
  <si>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</si>
  <si>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</si>
  <si>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</si>
  <si>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</si>
  <si>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</si>
  <si>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</si>
  <si>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</si>
  <si>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</si>
  <si>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</si>
  <si>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</si>
  <si>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</si>
  <si>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</si>
  <si>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</si>
  <si>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</si>
  <si>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</si>
  <si>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</si>
  <si>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</si>
  <si>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</si>
  <si>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</si>
  <si>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</si>
  <si>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</si>
  <si>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</si>
  <si>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</si>
  <si>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</si>
  <si>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</si>
  <si>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</si>
  <si>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</si>
  <si>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</si>
  <si>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</si>
  <si>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</si>
  <si>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</si>
  <si>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</si>
  <si>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</si>
  <si>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</si>
  <si>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</si>
  <si>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</si>
  <si>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</si>
  <si>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</si>
  <si>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</si>
  <si>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</si>
  <si>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</si>
  <si>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</si>
  <si>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</si>
  <si>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</si>
  <si>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</si>
  <si>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</si>
  <si>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</si>
  <si>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</si>
  <si>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</si>
  <si>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</si>
  <si>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</si>
  <si>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</si>
  <si>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</si>
  <si>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</si>
  <si>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</si>
  <si>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</si>
  <si>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</si>
  <si>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</si>
  <si>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</si>
  <si>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</si>
  <si>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</si>
  <si>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</si>
  <si>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</si>
  <si>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</si>
  <si>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</si>
  <si>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</si>
  <si>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</si>
  <si>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</si>
  <si>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</si>
  <si>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</si>
  <si>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</si>
  <si>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</si>
  <si>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</si>
  <si>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</si>
  <si>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</si>
  <si>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</si>
  <si>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</si>
  <si>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</si>
  <si>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</si>
  <si>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</si>
  <si>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</si>
  <si>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</si>
  <si>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</si>
  <si>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</si>
  <si>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</si>
  <si>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</si>
  <si>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</si>
  <si>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</si>
  <si>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</si>
  <si>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</si>
  <si>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</si>
  <si>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</si>
  <si>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</si>
  <si>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</si>
  <si>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</si>
  <si>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</si>
  <si>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</si>
  <si>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</si>
  <si>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</si>
  <si>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</si>
  <si>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</si>
  <si>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</si>
  <si>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</si>
  <si>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</si>
  <si>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</si>
  <si>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</si>
  <si>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</si>
  <si>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</si>
  <si>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</si>
  <si>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</si>
  <si>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</si>
  <si>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</si>
  <si>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</si>
  <si>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</si>
  <si>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</si>
  <si>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</si>
  <si>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</si>
  <si>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</si>
  <si>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</si>
  <si>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</si>
  <si>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</si>
  <si>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</si>
  <si>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</si>
  <si>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</si>
  <si>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</si>
  <si>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</si>
  <si>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</si>
  <si>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</si>
  <si>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</si>
  <si>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</si>
  <si>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</si>
  <si>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</si>
  <si>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</si>
  <si>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</si>
  <si>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</si>
  <si>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</si>
  <si>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</si>
  <si>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</si>
  <si>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</si>
  <si>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</si>
  <si>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</si>
  <si>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</si>
  <si>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</si>
  <si>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</si>
  <si>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</si>
  <si>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</si>
  <si>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</si>
  <si>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</si>
  <si>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</si>
  <si>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</si>
  <si>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</si>
  <si>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</si>
  <si>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</si>
  <si>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</si>
  <si>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</si>
  <si>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</si>
  <si>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</si>
  <si>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</si>
  <si>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</si>
  <si>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</si>
  <si>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</si>
  <si>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</si>
  <si>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</si>
  <si>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</si>
  <si>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</si>
  <si>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</si>
  <si>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</si>
  <si>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</si>
  <si>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</si>
  <si>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</si>
  <si>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</si>
  <si>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</si>
  <si>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</si>
  <si>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</si>
  <si>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</si>
  <si>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</si>
  <si>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</si>
  <si>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</si>
  <si>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</si>
  <si>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</si>
  <si>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</si>
  <si>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</si>
  <si>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</si>
  <si>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</si>
  <si>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</si>
  <si>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</si>
  <si>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</si>
  <si>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</si>
  <si>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</si>
  <si>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</si>
  <si>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</si>
  <si>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</si>
  <si>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</si>
  <si>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</si>
  <si>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</si>
  <si>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</si>
  <si>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</si>
  <si>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</si>
  <si>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</si>
  <si>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</si>
  <si>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</si>
  <si>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</si>
  <si>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</si>
  <si>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</si>
  <si>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</si>
  <si>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</si>
  <si>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</si>
  <si>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</si>
  <si>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</si>
  <si>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</si>
  <si>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</si>
  <si>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</si>
  <si>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</si>
  <si>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</si>
  <si>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</si>
  <si>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</si>
  <si>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</si>
  <si>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</si>
  <si>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</si>
  <si>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</si>
  <si>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</si>
  <si>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</si>
  <si>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</si>
  <si>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</si>
  <si>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</si>
  <si>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</si>
  <si>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</si>
  <si>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</si>
  <si>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</si>
  <si>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</si>
  <si>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</si>
  <si>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</si>
  <si>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</si>
  <si>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</si>
  <si>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</si>
  <si>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</si>
  <si>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</si>
  <si>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</si>
  <si>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</si>
  <si>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</si>
  <si>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</si>
  <si>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</si>
  <si>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</si>
  <si>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</si>
  <si>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</si>
  <si>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</si>
  <si>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</si>
  <si>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</si>
  <si>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</si>
  <si>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</si>
  <si>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</si>
  <si>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</si>
  <si>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</si>
  <si>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</si>
  <si>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</si>
  <si>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</si>
  <si>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</si>
  <si>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</si>
  <si>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</si>
  <si>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</si>
  <si>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</si>
  <si>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</si>
  <si>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</si>
  <si>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</si>
  <si>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</si>
  <si>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</si>
  <si>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</si>
  <si>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</si>
  <si>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</si>
  <si>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</si>
  <si>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</si>
  <si>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</si>
  <si>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</si>
  <si>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</si>
  <si>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</si>
  <si>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</si>
  <si>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</si>
  <si>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</si>
  <si>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</si>
  <si>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</si>
  <si>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</si>
  <si>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</si>
  <si>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</si>
  <si>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</si>
  <si>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</si>
  <si>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</si>
  <si>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</si>
  <si>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</si>
  <si>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</si>
  <si>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</si>
  <si>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</si>
  <si>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</si>
  <si>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</si>
  <si>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</si>
  <si>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</si>
  <si>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</si>
  <si>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</si>
  <si>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</si>
  <si>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</si>
  <si>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</si>
  <si>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</si>
  <si>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</si>
  <si>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</si>
  <si>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</si>
  <si>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</si>
  <si>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</si>
  <si>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</si>
  <si>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</si>
  <si>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</si>
  <si>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</si>
  <si>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</si>
  <si>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</si>
  <si>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</si>
  <si>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</si>
  <si>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</si>
  <si>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</si>
  <si>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</si>
  <si>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</si>
  <si>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</si>
  <si>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</si>
  <si>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</si>
  <si>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</si>
  <si>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</si>
  <si>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</si>
  <si>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</si>
  <si>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</si>
  <si>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</si>
  <si>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</si>
  <si>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</si>
  <si>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</si>
  <si>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</si>
  <si>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</si>
  <si>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</si>
  <si>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</si>
  <si>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</si>
  <si>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</si>
  <si>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</si>
  <si>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</si>
  <si>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</si>
  <si>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</si>
  <si>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</si>
  <si>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</si>
  <si>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</si>
  <si>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</si>
  <si>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</si>
  <si>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</si>
  <si>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</si>
  <si>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</si>
  <si>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</si>
  <si>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</si>
  <si>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</si>
  <si>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</si>
  <si>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</si>
  <si>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</si>
  <si>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</si>
  <si>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</si>
  <si>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</si>
  <si>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</si>
  <si>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</si>
  <si>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</si>
  <si>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</si>
  <si>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</si>
  <si>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</si>
  <si>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</si>
  <si>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</si>
  <si>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</si>
  <si>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</si>
  <si>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</si>
  <si>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</si>
  <si>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</si>
  <si>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</si>
  <si>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</si>
  <si>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</si>
  <si>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</si>
  <si>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</si>
  <si>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</si>
  <si>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</si>
  <si>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</si>
  <si>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</si>
  <si>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</si>
  <si>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</si>
  <si>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</si>
  <si>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</si>
  <si>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</si>
  <si>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</si>
  <si>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</si>
  <si>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</si>
  <si>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</si>
  <si>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</si>
  <si>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</si>
  <si>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</si>
  <si>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</si>
  <si>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</si>
  <si>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</si>
  <si>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</si>
  <si>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</si>
  <si>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</si>
  <si>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</si>
  <si>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</si>
  <si>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</si>
  <si>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</si>
  <si>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</si>
  <si>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</si>
  <si>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</si>
  <si>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</si>
  <si>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</si>
  <si>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</si>
  <si>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</si>
  <si>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</si>
  <si>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</si>
  <si>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</si>
  <si>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</si>
  <si>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</si>
  <si>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</si>
  <si>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</si>
  <si>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</si>
  <si>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</si>
  <si>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</si>
  <si>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</si>
  <si>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</si>
  <si>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</si>
  <si>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</si>
  <si>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</si>
  <si>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</si>
  <si>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</si>
  <si>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</si>
  <si>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</si>
  <si>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</si>
  <si>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</si>
  <si>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</si>
  <si>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</si>
  <si>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</si>
  <si>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</si>
  <si>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</si>
  <si>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</si>
  <si>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</si>
  <si>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</si>
  <si>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</si>
  <si>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</si>
  <si>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</si>
  <si>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</si>
  <si>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</si>
  <si>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</si>
  <si>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</si>
  <si>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</si>
  <si>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</si>
  <si>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</si>
  <si>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</si>
  <si>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</si>
  <si>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</si>
  <si>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</si>
  <si>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</si>
  <si>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</si>
  <si>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</si>
  <si>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</si>
  <si>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</si>
  <si>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</si>
  <si>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</si>
  <si>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</si>
  <si>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</si>
  <si>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</si>
  <si>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</si>
  <si>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</si>
  <si>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</si>
  <si>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</si>
  <si>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</si>
  <si>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</si>
  <si>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</si>
  <si>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</si>
  <si>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</si>
  <si>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</si>
  <si>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</si>
  <si>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</si>
  <si>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</si>
  <si>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</si>
  <si>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</si>
  <si>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</si>
  <si>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</si>
  <si>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</si>
  <si>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</si>
  <si>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</si>
  <si>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</si>
  <si>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</si>
  <si>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</si>
  <si>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</si>
  <si>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</si>
  <si>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</si>
  <si>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</si>
  <si>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</si>
  <si>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</si>
  <si>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</si>
  <si>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</si>
  <si>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</si>
  <si>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</si>
  <si>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</si>
  <si>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</si>
  <si>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</si>
  <si>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</si>
  <si>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</si>
  <si>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</si>
  <si>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</si>
  <si>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</si>
  <si>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</si>
  <si>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</si>
  <si>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</si>
  <si>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</si>
  <si>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</si>
  <si>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</si>
  <si>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</si>
  <si>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</si>
  <si>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</si>
  <si>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</si>
  <si>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</si>
  <si>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</si>
  <si>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</si>
  <si>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</si>
  <si>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</si>
  <si>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</si>
  <si>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</si>
  <si>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</si>
  <si>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</si>
  <si>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</si>
  <si>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</si>
  <si>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</si>
  <si>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</si>
  <si>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</si>
  <si>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</si>
  <si>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</si>
  <si>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</si>
  <si>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</si>
  <si>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</si>
  <si>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</si>
  <si>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</si>
  <si>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</si>
  <si>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</si>
  <si>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</si>
  <si>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</si>
  <si>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</si>
  <si>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</si>
  <si>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</si>
  <si>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</si>
  <si>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</si>
  <si>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</si>
  <si>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</si>
  <si>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</si>
  <si>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</si>
  <si>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</si>
  <si>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</si>
  <si>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</si>
  <si>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</si>
  <si>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</si>
  <si>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</si>
  <si>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</si>
  <si>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</si>
  <si>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</si>
  <si>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</si>
  <si>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</si>
  <si>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</si>
  <si>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</si>
  <si>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</si>
  <si>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</si>
  <si>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</si>
  <si>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</si>
  <si>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</si>
  <si>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</si>
  <si>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</si>
  <si>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</si>
  <si>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</si>
  <si>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</si>
  <si>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</si>
  <si>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</si>
  <si>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</si>
  <si>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</si>
  <si>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</si>
  <si>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</si>
  <si>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</si>
  <si>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</si>
  <si>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</si>
  <si>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</si>
  <si>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</si>
  <si>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</si>
  <si>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</si>
  <si>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</si>
  <si>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</si>
  <si>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</si>
  <si>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</si>
  <si>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</si>
  <si>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</si>
  <si>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</si>
  <si>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</si>
  <si>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</si>
  <si>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</si>
  <si>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</si>
  <si>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</si>
  <si>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</si>
  <si>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</si>
  <si>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</si>
  <si>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</si>
  <si>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</si>
  <si>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</si>
  <si>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</si>
  <si>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</si>
  <si>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</si>
  <si>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</si>
  <si>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</si>
  <si>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</si>
  <si>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</si>
  <si>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</si>
  <si>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</si>
  <si>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</si>
  <si>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</si>
  <si>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</si>
  <si>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</si>
  <si>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</si>
  <si>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</si>
  <si>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</si>
  <si>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</si>
  <si>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</si>
  <si>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</si>
  <si>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</si>
  <si>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</si>
  <si>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</si>
  <si>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</si>
  <si>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</si>
  <si>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</si>
  <si>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</si>
  <si>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</si>
  <si>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</si>
  <si>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</si>
  <si>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</si>
  <si>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</si>
  <si>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</si>
  <si>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</si>
  <si>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</si>
  <si>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</si>
  <si>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</si>
  <si>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</si>
  <si>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</si>
  <si>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</si>
  <si>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</si>
  <si>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</si>
  <si>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</si>
  <si>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</si>
  <si>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</si>
  <si>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</si>
  <si>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</si>
  <si>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</si>
  <si>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</si>
  <si>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</si>
  <si>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</si>
  <si>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</si>
  <si>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</si>
  <si>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</si>
  <si>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</si>
  <si>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</si>
  <si>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</si>
  <si>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</si>
  <si>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</si>
  <si>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</si>
  <si>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</si>
  <si>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</si>
  <si>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</si>
  <si>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</si>
  <si>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</si>
  <si>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</si>
  <si>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</si>
  <si>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</si>
  <si>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</si>
  <si>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</si>
  <si>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</si>
  <si>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</si>
  <si>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</si>
  <si>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</si>
  <si>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</si>
  <si>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</si>
  <si>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</si>
  <si>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</si>
  <si>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</si>
  <si>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</si>
  <si>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</si>
  <si>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</si>
  <si>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</si>
  <si>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</si>
  <si>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</si>
  <si>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</si>
  <si>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</si>
  <si>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</si>
  <si>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</si>
  <si>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</si>
  <si>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</si>
  <si>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</si>
  <si>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</si>
  <si>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</si>
  <si>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</si>
  <si>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</si>
  <si>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</si>
  <si>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</si>
  <si>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</si>
  <si>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</si>
  <si>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</si>
  <si>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</si>
  <si>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</si>
  <si>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</si>
  <si>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</si>
  <si>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</si>
  <si>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</si>
  <si>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</si>
  <si>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</si>
  <si>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</si>
  <si>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</si>
  <si>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</si>
  <si>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</si>
  <si>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</si>
  <si>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</si>
  <si>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</si>
  <si>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</si>
  <si>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</si>
  <si>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</si>
  <si>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</si>
  <si>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</si>
  <si>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</si>
  <si>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</si>
  <si>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</si>
  <si>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</si>
  <si>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</si>
  <si>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</si>
  <si>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</si>
  <si>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</si>
  <si>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</si>
  <si>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</si>
  <si>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</si>
  <si>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</si>
  <si>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</si>
  <si>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</si>
  <si>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</si>
  <si>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</si>
  <si>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</si>
  <si>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</si>
  <si>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</si>
  <si>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</si>
  <si>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</si>
  <si>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</si>
  <si>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</si>
  <si>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</si>
  <si>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</si>
  <si>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</si>
  <si>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</si>
  <si>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</si>
  <si>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</si>
  <si>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</si>
  <si>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</si>
  <si>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</si>
  <si>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</si>
  <si>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</si>
  <si>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</si>
  <si>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</si>
  <si>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</si>
  <si>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</si>
  <si>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</si>
  <si>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</si>
  <si>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</si>
  <si>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</si>
  <si>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</si>
  <si>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</si>
  <si>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</si>
  <si>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</si>
  <si>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</si>
  <si>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</si>
  <si>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</si>
  <si>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</si>
  <si>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</si>
  <si>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</si>
  <si>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</si>
  <si>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</si>
  <si>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</si>
  <si>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</si>
  <si>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</si>
  <si>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</si>
  <si>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</si>
  <si>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</si>
  <si>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</si>
  <si>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</si>
  <si>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</si>
  <si>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</si>
  <si>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</si>
  <si>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</si>
  <si>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</si>
  <si>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</si>
  <si>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</si>
  <si>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</si>
  <si>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</si>
  <si>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</si>
  <si>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</si>
  <si>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</si>
  <si>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</si>
  <si>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</si>
  <si>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</si>
  <si>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</si>
  <si>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</si>
  <si>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</si>
  <si>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</si>
  <si>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</si>
  <si>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</si>
  <si>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</si>
  <si>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</si>
  <si>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</si>
  <si>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</si>
  <si>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</si>
  <si>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</si>
  <si>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</si>
  <si>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</si>
  <si>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</si>
  <si>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</si>
  <si>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</si>
  <si>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</si>
  <si>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</si>
  <si>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</si>
  <si>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</si>
  <si>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</si>
  <si>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</si>
  <si>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</si>
  <si>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</si>
  <si>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</si>
  <si>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</si>
  <si>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</si>
  <si>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</si>
  <si>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</si>
  <si>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</si>
  <si>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</si>
  <si>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</si>
  <si>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</si>
  <si>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</si>
  <si>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</si>
  <si>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</si>
  <si>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</si>
  <si>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</si>
  <si>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</si>
  <si>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</si>
  <si>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</si>
  <si>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</si>
  <si>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</si>
  <si>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</si>
  <si>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</si>
  <si>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</si>
  <si>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</si>
  <si>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</si>
  <si>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</si>
  <si>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</si>
  <si>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</si>
  <si>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</si>
  <si>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</si>
  <si>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</si>
  <si>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</si>
  <si>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</si>
  <si>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</si>
  <si>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</si>
  <si>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</si>
  <si>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</si>
  <si>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</si>
  <si>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</si>
  <si>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</si>
  <si>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</si>
  <si>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</si>
  <si>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</si>
  <si>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</si>
  <si>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</si>
  <si>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</si>
  <si>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</si>
  <si>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</si>
  <si>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</si>
  <si>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</si>
  <si>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</si>
  <si>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</si>
  <si>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</si>
  <si>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</si>
  <si>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</si>
  <si>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</si>
  <si>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</si>
  <si>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</si>
  <si>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</si>
  <si>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</si>
  <si>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</si>
  <si>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</si>
  <si>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</si>
  <si>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</si>
  <si>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</si>
  <si>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</si>
  <si>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</si>
  <si>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</si>
  <si>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</si>
  <si>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</si>
  <si>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</si>
  <si>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</si>
  <si>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</si>
  <si>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</si>
  <si>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</si>
  <si>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</si>
  <si>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</si>
  <si>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</si>
  <si>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</si>
  <si>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</si>
  <si>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</si>
  <si>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</si>
  <si>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</si>
  <si>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</si>
  <si>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</si>
  <si>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</si>
  <si>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</si>
  <si>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</si>
  <si>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</si>
  <si>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</si>
  <si>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</si>
  <si>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</si>
  <si>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</si>
  <si>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</si>
  <si>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</si>
  <si>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</si>
  <si>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</si>
  <si>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</si>
  <si>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</si>
  <si>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</si>
  <si>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</si>
  <si>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</si>
  <si>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</si>
  <si>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</si>
  <si>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</si>
  <si>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</si>
  <si>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</si>
  <si>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</si>
  <si>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</si>
  <si>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</si>
  <si>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</si>
  <si>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</si>
  <si>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</si>
  <si>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</si>
  <si>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</si>
  <si>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</si>
  <si>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</si>
  <si>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</si>
  <si>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</si>
  <si>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</si>
  <si>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</si>
  <si>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</si>
  <si>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</si>
  <si>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</si>
  <si>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</si>
  <si>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</si>
  <si>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</si>
  <si>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</si>
  <si>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</si>
  <si>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</si>
  <si>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</si>
  <si>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</si>
  <si>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</si>
  <si>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</si>
  <si>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</si>
  <si>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</si>
  <si>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</si>
  <si>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</si>
  <si>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</si>
  <si>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</si>
  <si>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</si>
  <si>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</si>
  <si>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</si>
  <si>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</si>
  <si>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</si>
  <si>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</si>
  <si>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</si>
  <si>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</si>
  <si>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</si>
  <si>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</si>
  <si>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</si>
  <si>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</si>
  <si>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</si>
  <si>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</si>
  <si>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</si>
  <si>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</si>
  <si>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</si>
  <si>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</si>
  <si>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</si>
  <si>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</si>
  <si>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</si>
  <si>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</si>
  <si>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</si>
  <si>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</si>
  <si>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</si>
  <si>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</si>
  <si>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</si>
  <si>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</si>
  <si>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</si>
  <si>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</si>
  <si>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</si>
  <si>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</si>
  <si>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</si>
  <si>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</si>
  <si>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</si>
  <si>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</si>
  <si>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</si>
  <si>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</si>
  <si>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</si>
  <si>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</si>
  <si>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</si>
  <si>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</si>
  <si>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</si>
  <si>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</si>
  <si>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</si>
  <si>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</si>
  <si>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</si>
  <si>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</si>
  <si>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</si>
  <si>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</si>
  <si>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</si>
  <si>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</si>
  <si>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</si>
  <si>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</si>
  <si>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</si>
  <si>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</si>
  <si>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</si>
  <si>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</si>
  <si>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</si>
  <si>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</si>
  <si>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</si>
  <si>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</si>
  <si>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</si>
  <si>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</si>
  <si>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</si>
  <si>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</si>
  <si>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</si>
  <si>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</si>
  <si>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</si>
  <si>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</si>
  <si>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</si>
  <si>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</si>
  <si>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</si>
  <si>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</si>
  <si>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</si>
  <si>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</si>
  <si>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</si>
  <si>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</si>
  <si>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</si>
  <si>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</si>
  <si>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</si>
  <si>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</si>
  <si>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</si>
  <si>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</si>
  <si>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</si>
  <si>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</si>
  <si>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</si>
  <si>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</si>
  <si>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</si>
  <si>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</si>
  <si>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</si>
  <si>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</si>
  <si>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</si>
  <si>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</si>
  <si>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</si>
  <si>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</si>
  <si>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</si>
  <si>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</si>
  <si>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</si>
  <si>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</si>
  <si>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</si>
  <si>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</si>
  <si>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</si>
  <si>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</si>
  <si>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</si>
  <si>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</si>
  <si>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</si>
  <si>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</si>
  <si>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</si>
  <si>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</si>
  <si>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</si>
  <si>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</si>
  <si>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</si>
  <si>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</si>
  <si>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</si>
  <si>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</si>
  <si>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</si>
  <si>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</si>
  <si>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</si>
  <si>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</si>
  <si>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</si>
  <si>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</si>
  <si>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</si>
  <si>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</si>
  <si>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</si>
  <si>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</si>
  <si>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</si>
  <si>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</si>
  <si>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</si>
  <si>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</si>
  <si>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</si>
  <si>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</si>
  <si>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</si>
  <si>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</si>
  <si>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</si>
  <si>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</si>
  <si>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</si>
  <si>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</si>
  <si>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</si>
  <si>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</si>
  <si>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</si>
  <si>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</si>
  <si>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</si>
  <si>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</si>
  <si>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</si>
  <si>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</si>
  <si>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</si>
  <si>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</si>
  <si>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</si>
  <si>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</si>
  <si>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</si>
  <si>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</si>
  <si>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</si>
  <si>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</si>
  <si>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</si>
  <si>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</si>
  <si>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</si>
  <si>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</si>
  <si>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</si>
  <si>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</si>
  <si>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</si>
  <si>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</si>
  <si>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</si>
  <si>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</si>
  <si>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</si>
  <si>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</si>
  <si>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</si>
  <si>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</si>
  <si>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</si>
  <si>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</si>
  <si>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</si>
  <si>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</si>
  <si>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</si>
  <si>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</si>
  <si>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</si>
  <si>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</si>
  <si>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</si>
  <si>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</si>
  <si>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</si>
  <si>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</si>
  <si>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</si>
  <si>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</si>
  <si>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</si>
  <si>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</si>
  <si>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</si>
  <si>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</si>
  <si>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</si>
  <si>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</si>
  <si>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</si>
  <si>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</si>
  <si>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</si>
  <si>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</si>
  <si>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</si>
  <si>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</si>
  <si>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</si>
  <si>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</si>
  <si>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</si>
  <si>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</si>
  <si>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</si>
  <si>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</si>
  <si>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</si>
  <si>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</si>
  <si>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</si>
  <si>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</si>
  <si>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</si>
  <si>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</si>
  <si>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</si>
  <si>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</si>
  <si>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</si>
  <si>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</si>
  <si>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</si>
  <si>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</si>
  <si>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</si>
  <si>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</si>
  <si>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</si>
  <si>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</si>
  <si>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</si>
  <si>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</si>
  <si>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</si>
  <si>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</si>
  <si>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</si>
  <si>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</si>
  <si>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</si>
  <si>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</si>
  <si>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</si>
  <si>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</si>
  <si>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</si>
  <si>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</si>
  <si>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</si>
  <si>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</si>
  <si>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</si>
  <si>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</si>
  <si>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</si>
  <si>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</si>
  <si>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</si>
  <si>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</si>
  <si>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</si>
  <si>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</si>
  <si>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</si>
  <si>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</si>
  <si>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</si>
  <si>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</si>
  <si>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</si>
  <si>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</si>
  <si>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</si>
  <si>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</si>
  <si>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</si>
  <si>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</si>
  <si>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</si>
  <si>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</si>
  <si>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</si>
  <si>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</si>
  <si>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</si>
  <si>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</si>
  <si>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</si>
  <si>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</si>
  <si>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</si>
  <si>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</si>
  <si>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</si>
  <si>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</si>
  <si>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</si>
  <si>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</si>
  <si>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</si>
  <si>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</si>
  <si>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</si>
  <si>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</si>
  <si>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</si>
  <si>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</si>
  <si>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</si>
  <si>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</si>
  <si>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</si>
  <si>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</si>
  <si>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</si>
  <si>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</si>
  <si>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</si>
  <si>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</si>
  <si>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</si>
  <si>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</si>
  <si>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</si>
  <si>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</si>
  <si>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</si>
  <si>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</si>
  <si>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</si>
  <si>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</si>
  <si>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</si>
  <si>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</si>
  <si>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</si>
  <si>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</si>
  <si>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</si>
  <si>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</si>
  <si>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</si>
  <si>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</si>
  <si>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</si>
  <si>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</si>
  <si>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</si>
  <si>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</si>
  <si>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</si>
  <si>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</si>
  <si>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</si>
  <si>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</si>
  <si>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</si>
  <si>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</si>
  <si>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</si>
  <si>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</si>
  <si>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</si>
  <si>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</si>
  <si>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</si>
  <si>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</si>
  <si>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</si>
  <si>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</si>
  <si>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</si>
  <si>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</si>
  <si>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</si>
  <si>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</si>
  <si>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</si>
  <si>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</si>
  <si>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</si>
  <si>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</si>
  <si>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</si>
  <si>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</si>
  <si>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</si>
  <si>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</si>
  <si>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</si>
  <si>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</si>
  <si>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</si>
  <si>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</si>
  <si>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</si>
  <si>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</si>
  <si>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</si>
  <si>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</si>
  <si>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</si>
  <si>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</si>
  <si>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</si>
  <si>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</si>
  <si>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</si>
  <si>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</si>
  <si>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</si>
  <si>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</si>
  <si>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</si>
  <si>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</si>
  <si>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</si>
  <si>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</si>
  <si>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</si>
  <si>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</si>
  <si>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</si>
  <si>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</si>
  <si>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</si>
  <si>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</si>
  <si>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</si>
  <si>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</si>
  <si>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</si>
  <si>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</si>
  <si>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</si>
  <si>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</si>
  <si>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</si>
  <si>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</si>
  <si>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</si>
  <si>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</si>
  <si>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</si>
  <si>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</si>
  <si>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</si>
  <si>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</si>
  <si>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</si>
  <si>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</si>
  <si>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</si>
  <si>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</si>
  <si>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</si>
  <si>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</si>
  <si>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</si>
  <si>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</si>
  <si>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</si>
  <si>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</si>
  <si>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</si>
  <si>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</si>
  <si>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</si>
  <si>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</si>
  <si>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</si>
  <si>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</si>
  <si>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</si>
  <si>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</si>
  <si>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</si>
  <si>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</si>
  <si>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</si>
  <si>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</si>
  <si>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</si>
  <si>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</si>
  <si>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</si>
  <si>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</si>
  <si>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</si>
  <si>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</si>
  <si>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</si>
  <si>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</si>
  <si>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</si>
  <si>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</si>
  <si>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</si>
  <si>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</si>
  <si>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</si>
  <si>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</si>
  <si>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</si>
  <si>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</si>
  <si>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</si>
  <si>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</si>
  <si>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</si>
  <si>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</si>
  <si>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</si>
  <si>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</si>
  <si>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</si>
  <si>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</si>
  <si>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</si>
  <si>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</si>
  <si>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</si>
  <si>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</si>
  <si>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</si>
  <si>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</si>
  <si>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</si>
  <si>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</si>
  <si>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</si>
  <si>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</si>
  <si>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</si>
  <si>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</si>
  <si>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</si>
  <si>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</si>
  <si>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</si>
  <si>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</si>
  <si>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</si>
  <si>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</si>
  <si>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</si>
  <si>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</si>
  <si>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</si>
  <si>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</si>
  <si>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</si>
  <si>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</si>
  <si>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</si>
  <si>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</si>
  <si>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</si>
  <si>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</si>
  <si>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</si>
  <si>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</si>
  <si>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</si>
  <si>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</si>
  <si>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</si>
  <si>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</si>
  <si>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</si>
  <si>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</si>
  <si>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</si>
  <si>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</si>
  <si>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</si>
  <si>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</si>
  <si>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</si>
  <si>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</si>
  <si>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</si>
  <si>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</si>
  <si>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</si>
  <si>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</si>
  <si>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</si>
  <si>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</si>
  <si>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</si>
  <si>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</si>
  <si>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</si>
  <si>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</si>
  <si>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</si>
  <si>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</si>
  <si>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</si>
  <si>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</si>
  <si>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</si>
  <si>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</si>
  <si>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</si>
  <si>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</si>
  <si>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</si>
  <si>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</si>
  <si>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</si>
  <si>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</si>
  <si>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</si>
  <si>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</si>
  <si>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</si>
  <si>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</si>
  <si>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</si>
  <si>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</si>
  <si>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</si>
  <si>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</si>
  <si>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</si>
  <si>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</si>
  <si>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</si>
  <si>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</si>
  <si>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</si>
  <si>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</si>
  <si>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</si>
  <si>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</si>
  <si>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</si>
  <si>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</si>
  <si>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</si>
  <si>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</si>
  <si>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</si>
  <si>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</si>
  <si>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</si>
  <si>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</si>
  <si>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</si>
  <si>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</si>
  <si>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</si>
  <si>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</si>
  <si>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</si>
  <si>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</si>
  <si>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</si>
  <si>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</si>
  <si>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</si>
  <si>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</si>
  <si>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</si>
  <si>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</si>
  <si>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</si>
  <si>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</si>
  <si>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</si>
  <si>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</si>
  <si>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</si>
  <si>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</si>
  <si>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</si>
  <si>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</si>
  <si>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</si>
  <si>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</si>
  <si>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</si>
  <si>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</si>
  <si>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</si>
  <si>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</si>
  <si>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</si>
  <si>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</si>
  <si>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</si>
  <si>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</si>
  <si>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</si>
  <si>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</si>
  <si>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</si>
  <si>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</si>
  <si>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</si>
  <si>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</si>
  <si>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</si>
  <si>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</si>
  <si>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</si>
  <si>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</si>
  <si>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</si>
  <si>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</si>
  <si>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</si>
  <si>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</si>
  <si>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</si>
  <si>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</si>
  <si>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</si>
  <si>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</si>
  <si>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</si>
  <si>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</si>
  <si>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</si>
  <si>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</si>
  <si>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</si>
  <si>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</si>
  <si>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</si>
  <si>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</si>
  <si>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</si>
  <si>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</si>
  <si>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</si>
  <si>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</si>
  <si>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</si>
  <si>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</si>
  <si>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</si>
  <si>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</si>
  <si>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</si>
  <si>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</si>
  <si>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</si>
  <si>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</si>
  <si>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</si>
  <si>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</si>
  <si>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</si>
  <si>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</si>
  <si>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</si>
  <si>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</si>
  <si>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</si>
  <si>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</si>
  <si>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</si>
  <si>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</si>
  <si>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</si>
  <si>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</si>
  <si>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</si>
  <si>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</si>
  <si>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</si>
  <si>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</si>
  <si>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</si>
  <si>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</si>
  <si>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</si>
  <si>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</si>
  <si>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</si>
  <si>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</si>
  <si>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</si>
  <si>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</si>
  <si>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</si>
  <si>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</si>
  <si>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</si>
  <si>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</si>
  <si>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</si>
  <si>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</si>
  <si>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</si>
  <si>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</si>
  <si>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</si>
  <si>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</si>
  <si>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</si>
  <si>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</si>
  <si>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</si>
  <si>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</si>
  <si>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</si>
  <si>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</si>
  <si>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</si>
  <si>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</si>
  <si>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</si>
  <si>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</si>
  <si>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</si>
  <si>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</si>
  <si>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</si>
  <si>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</si>
  <si>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</si>
  <si>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</si>
  <si>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</si>
  <si>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</si>
  <si>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</si>
  <si>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</si>
  <si>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</si>
  <si>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</si>
  <si>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</si>
  <si>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</si>
  <si>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</si>
  <si>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</si>
  <si>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</si>
  <si>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</si>
  <si>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</si>
  <si>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</si>
  <si>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</si>
  <si>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</si>
  <si>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</si>
  <si>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</si>
  <si>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</si>
  <si>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</si>
  <si>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</si>
  <si>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</si>
  <si>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</si>
  <si>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</si>
  <si>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</si>
  <si>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</si>
  <si>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</si>
  <si>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</si>
  <si>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</si>
  <si>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</si>
  <si>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</si>
  <si>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</si>
  <si>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</si>
  <si>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</si>
  <si>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</si>
  <si>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</si>
  <si>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</si>
  <si>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</si>
  <si>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</si>
  <si>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</si>
  <si>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</si>
  <si>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</si>
  <si>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</si>
  <si>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</si>
  <si>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</si>
  <si>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</si>
  <si>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</si>
  <si>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</si>
  <si>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</si>
  <si>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</si>
  <si>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</si>
  <si>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</si>
  <si>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</si>
  <si>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</si>
  <si>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</si>
  <si>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</si>
  <si>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</si>
  <si>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</si>
  <si>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</si>
  <si>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</si>
  <si>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</si>
  <si>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</si>
  <si>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</si>
  <si>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</si>
  <si>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</si>
  <si>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</si>
  <si>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</si>
  <si>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</si>
  <si>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</si>
  <si>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</si>
  <si>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</si>
  <si>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</si>
  <si>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</si>
  <si>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</si>
  <si>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</si>
  <si>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</si>
  <si>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</si>
  <si>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</si>
  <si>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</si>
  <si>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</si>
  <si>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</si>
  <si>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</si>
  <si>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</si>
  <si>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</si>
  <si>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</si>
  <si>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</si>
  <si>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</si>
  <si>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</si>
  <si>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</si>
  <si>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</si>
  <si>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</si>
  <si>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</si>
  <si>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</si>
  <si>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</si>
  <si>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</si>
  <si>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</si>
  <si>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</si>
  <si>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</si>
  <si>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</si>
  <si>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</si>
  <si>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</si>
  <si>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</si>
  <si>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</si>
  <si>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</si>
  <si>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</si>
  <si>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</si>
  <si>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</si>
  <si>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</si>
  <si>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</si>
  <si>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</si>
  <si>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</si>
  <si>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</si>
  <si>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</si>
  <si>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</si>
  <si>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</si>
  <si>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</si>
  <si>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</si>
  <si>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</si>
  <si>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</si>
  <si>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</si>
  <si>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</si>
  <si>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</si>
  <si>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</si>
  <si>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</si>
  <si>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</si>
  <si>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</si>
  <si>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</si>
  <si>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</si>
  <si>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</si>
  <si>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</si>
  <si>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</si>
  <si>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</si>
  <si>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</si>
  <si>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</si>
  <si>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</si>
  <si>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</si>
  <si>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</si>
  <si>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</si>
  <si>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</si>
  <si>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</si>
  <si>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</si>
  <si>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</si>
  <si>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</si>
  <si>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</si>
  <si>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</si>
  <si>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</si>
  <si>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</si>
  <si>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</si>
  <si>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</si>
  <si>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</si>
  <si>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</si>
  <si>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</si>
  <si>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</si>
  <si>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</si>
  <si>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</si>
  <si>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</si>
  <si>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</si>
  <si>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</si>
  <si>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</si>
  <si>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</si>
  <si>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</si>
  <si>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</si>
  <si>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</si>
  <si>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</si>
  <si>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</si>
  <si>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</si>
  <si>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</si>
  <si>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</si>
  <si>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</si>
  <si>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</si>
  <si>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</si>
  <si>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</si>
  <si>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</si>
  <si>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</si>
  <si>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</si>
  <si>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</si>
  <si>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</si>
  <si>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</si>
  <si>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</si>
  <si>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</si>
  <si>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</si>
  <si>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</si>
  <si>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</si>
  <si>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</si>
  <si>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</si>
  <si>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</si>
  <si>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</si>
  <si>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</si>
  <si>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</si>
  <si>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</si>
  <si>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</si>
  <si>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</si>
  <si>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</si>
  <si>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</si>
  <si>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</si>
  <si>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</si>
  <si>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</si>
  <si>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</si>
  <si>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</si>
  <si>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</si>
  <si>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</si>
  <si>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</si>
  <si>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</si>
  <si>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</si>
  <si>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</si>
  <si>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</si>
  <si>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</si>
  <si>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</si>
  <si>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</si>
  <si>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</si>
  <si>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</si>
  <si>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</si>
  <si>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</si>
  <si>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</si>
  <si>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</si>
  <si>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</si>
  <si>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</si>
  <si>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</si>
  <si>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</si>
  <si>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</si>
  <si>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</si>
  <si>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</si>
  <si>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</si>
  <si>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</si>
  <si>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</si>
  <si>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</si>
  <si>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</si>
  <si>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</si>
  <si>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</si>
  <si>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</si>
  <si>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</si>
  <si>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</si>
  <si>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</si>
  <si>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</si>
  <si>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</si>
  <si>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</si>
  <si>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</si>
  <si>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</si>
  <si>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</si>
  <si>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</si>
  <si>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</si>
  <si>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</si>
  <si>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</si>
  <si>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</si>
  <si>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</si>
  <si>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</si>
  <si>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</si>
  <si>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</si>
  <si>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</si>
  <si>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</si>
  <si>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</si>
  <si>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</si>
  <si>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</si>
  <si>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</si>
  <si>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</si>
  <si>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</si>
  <si>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</si>
  <si>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</si>
  <si>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</si>
  <si>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</si>
  <si>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</si>
  <si>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</si>
  <si>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</si>
  <si>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</si>
  <si>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</si>
  <si>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</si>
  <si>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</si>
  <si>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</si>
  <si>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</si>
  <si>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</si>
  <si>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</si>
  <si>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</si>
  <si>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</si>
  <si>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</si>
  <si>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</si>
  <si>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</si>
  <si>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</si>
  <si>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</si>
  <si>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</si>
  <si>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</si>
  <si>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</si>
  <si>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</si>
  <si>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</si>
  <si>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</si>
  <si>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</si>
  <si>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</si>
  <si>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</si>
  <si>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</si>
  <si>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</si>
  <si>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</si>
  <si>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</si>
  <si>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</si>
  <si>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</si>
  <si>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</si>
  <si>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</si>
  <si>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</si>
  <si>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</si>
  <si>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</si>
  <si>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</si>
  <si>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</si>
  <si>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</si>
  <si>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</si>
  <si>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</si>
  <si>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</si>
  <si>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</si>
  <si>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</si>
  <si>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</si>
  <si>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</si>
  <si>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</si>
  <si>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</si>
  <si>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</si>
  <si>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</si>
  <si>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</si>
  <si>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</si>
  <si>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</si>
  <si>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</si>
  <si>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</si>
  <si>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</si>
  <si>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</si>
  <si>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</si>
  <si>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</si>
  <si>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</si>
  <si>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</si>
  <si>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</si>
  <si>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</si>
  <si>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</si>
  <si>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</si>
  <si>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</si>
  <si>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</si>
  <si>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</si>
  <si>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</si>
  <si>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</si>
  <si>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</si>
  <si>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</si>
  <si>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</si>
  <si>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</si>
  <si>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</si>
  <si>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</si>
  <si>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</si>
  <si>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</si>
  <si>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</si>
  <si>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</si>
  <si>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</si>
  <si>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</si>
  <si>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</si>
  <si>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</si>
  <si>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</si>
  <si>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</si>
  <si>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</si>
  <si>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</si>
  <si>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</si>
  <si>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</si>
  <si>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</si>
  <si>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</si>
  <si>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</si>
  <si>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</si>
  <si>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</si>
  <si>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</si>
  <si>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</si>
  <si>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</si>
  <si>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</si>
  <si>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</si>
  <si>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</si>
  <si>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</si>
  <si>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</si>
  <si>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</si>
  <si>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</si>
  <si>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</si>
  <si>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</si>
  <si>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</si>
  <si>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</si>
  <si>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</si>
  <si>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</si>
  <si>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</si>
  <si>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</si>
  <si>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</si>
  <si>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</si>
  <si>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</si>
  <si>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</si>
  <si>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</si>
  <si>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</si>
  <si>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</si>
  <si>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</si>
  <si>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</si>
  <si>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</si>
  <si>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</si>
  <si>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</si>
  <si>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</si>
  <si>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</si>
  <si>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</si>
  <si>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</si>
  <si>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</si>
  <si>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</si>
  <si>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</si>
  <si>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</si>
  <si>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</si>
  <si>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</si>
  <si>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</si>
  <si>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</si>
  <si>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</si>
  <si>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</si>
  <si>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</si>
  <si>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</si>
  <si>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</si>
  <si>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</si>
  <si>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</si>
  <si>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</si>
  <si>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</si>
  <si>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</si>
  <si>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</si>
  <si>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</si>
  <si>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</si>
  <si>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</si>
  <si>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</si>
  <si>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</si>
  <si>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</si>
  <si>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</si>
  <si>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</si>
  <si>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</si>
  <si>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</si>
  <si>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</si>
  <si>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</si>
  <si>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</si>
  <si>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</si>
  <si>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</si>
  <si>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</si>
  <si>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</si>
  <si>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</si>
  <si>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</si>
  <si>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</si>
  <si>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</si>
  <si>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</si>
  <si>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</si>
  <si>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</si>
  <si>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</si>
  <si>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</si>
  <si>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</si>
  <si>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</si>
  <si>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</si>
  <si>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</si>
  <si>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</si>
  <si>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</si>
  <si>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</si>
  <si>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</si>
  <si>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</si>
  <si>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</si>
  <si>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</si>
  <si>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</si>
  <si>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</si>
  <si>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</si>
  <si>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</si>
  <si>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</si>
  <si>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</si>
  <si>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</si>
  <si>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</si>
  <si>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</si>
  <si>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</si>
  <si>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</si>
  <si>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</si>
  <si>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</si>
  <si>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</si>
  <si>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</si>
  <si>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</si>
  <si>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</si>
  <si>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</si>
  <si>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</si>
  <si>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</si>
  <si>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</si>
  <si>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</si>
  <si>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</si>
  <si>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</si>
  <si>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</si>
  <si>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</si>
  <si>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</si>
  <si>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</si>
  <si>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</si>
  <si>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</si>
  <si>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</si>
  <si>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</si>
  <si>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</si>
  <si>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</si>
  <si>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</si>
  <si>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</si>
  <si>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</si>
  <si>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</si>
  <si>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</si>
  <si>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</si>
  <si>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</si>
  <si>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</si>
  <si>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</si>
  <si>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</si>
  <si>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</si>
  <si>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</si>
  <si>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</si>
  <si>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</si>
  <si>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</si>
  <si>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</si>
  <si>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</si>
  <si>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</si>
  <si>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</si>
  <si>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</si>
  <si>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</si>
  <si>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</si>
  <si>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</si>
  <si>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</si>
  <si>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</si>
  <si>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</si>
  <si>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</si>
  <si>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</si>
  <si>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</si>
  <si>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</si>
  <si>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</si>
  <si>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</si>
  <si>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</si>
  <si>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</si>
  <si>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</si>
  <si>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</si>
  <si>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</si>
  <si>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</si>
  <si>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</si>
  <si>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</si>
  <si>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</si>
  <si>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</si>
  <si>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</si>
  <si>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</si>
  <si>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</si>
  <si>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</si>
  <si>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</si>
  <si>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</si>
  <si>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</si>
  <si>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</si>
  <si>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</si>
  <si>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</si>
  <si>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</si>
  <si>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</si>
  <si>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</si>
  <si>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</si>
  <si>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</si>
  <si>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</si>
  <si>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</si>
  <si>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</si>
  <si>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</si>
  <si>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</si>
  <si>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</si>
  <si>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</si>
  <si>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</si>
  <si>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</si>
  <si>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</si>
  <si>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</si>
  <si>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</si>
  <si>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</si>
  <si>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</si>
  <si>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</si>
  <si>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</si>
  <si>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</si>
  <si>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</si>
  <si>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</si>
  <si>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</si>
  <si>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</si>
  <si>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</si>
  <si>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</si>
  <si>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</si>
  <si>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</si>
  <si>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</si>
  <si>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</si>
  <si>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</si>
  <si>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</si>
  <si>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</si>
  <si>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</si>
  <si>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</si>
  <si>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</si>
  <si>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</si>
  <si>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</si>
  <si>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</si>
  <si>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</si>
  <si>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</si>
  <si>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</si>
  <si>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</si>
  <si>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</si>
  <si>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</si>
  <si>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</si>
  <si>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</si>
  <si>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</si>
  <si>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</si>
  <si>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</si>
  <si>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</si>
  <si>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</si>
  <si>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</si>
  <si>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</si>
  <si>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</si>
  <si>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</si>
  <si>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</si>
  <si>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</si>
  <si>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</si>
  <si>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</si>
  <si>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</si>
  <si>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</si>
  <si>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</si>
  <si>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</si>
  <si>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</si>
  <si>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</si>
  <si>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</si>
  <si>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</si>
  <si>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</si>
  <si>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</si>
  <si>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</si>
  <si>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</si>
  <si>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</si>
  <si>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</si>
  <si>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</si>
  <si>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</si>
  <si>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</si>
  <si>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</si>
  <si>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</si>
  <si>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</si>
  <si>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</si>
  <si>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</si>
  <si>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</si>
  <si>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</si>
  <si>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</si>
  <si>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</si>
  <si>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</si>
  <si>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</si>
  <si>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</si>
  <si>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</si>
  <si>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</si>
  <si>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</si>
  <si>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</si>
  <si>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</si>
  <si>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</si>
  <si>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</si>
  <si>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</si>
  <si>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</si>
  <si>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</si>
  <si>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</si>
  <si>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</si>
  <si>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</si>
  <si>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</si>
  <si>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</si>
  <si>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</si>
  <si>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</si>
  <si>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</si>
  <si>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</si>
  <si>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</si>
  <si>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</si>
  <si>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</si>
  <si>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</si>
  <si>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</si>
  <si>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</si>
  <si>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</si>
  <si>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</si>
  <si>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</si>
  <si>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</si>
  <si>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</si>
  <si>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</si>
  <si>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</si>
  <si>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</si>
  <si>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</si>
  <si>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</si>
  <si>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</si>
  <si>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</si>
  <si>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</si>
  <si>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</si>
  <si>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</si>
  <si>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</si>
  <si>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</si>
  <si>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</si>
  <si>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</si>
  <si>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</si>
  <si>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</si>
  <si>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</si>
  <si>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</si>
  <si>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</si>
  <si>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</si>
  <si>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</si>
  <si>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</si>
  <si>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</si>
  <si>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</si>
  <si>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</si>
  <si>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</si>
  <si>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</si>
  <si>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</si>
  <si>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</si>
  <si>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</si>
  <si>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</si>
  <si>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</si>
  <si>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</si>
  <si>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</si>
  <si>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</si>
  <si>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</si>
  <si>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</si>
  <si>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</si>
  <si>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</si>
  <si>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</si>
  <si>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</si>
  <si>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</si>
  <si>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</si>
  <si>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</si>
  <si>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</si>
  <si>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</si>
  <si>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</si>
  <si>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</si>
  <si>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</si>
  <si>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</si>
  <si>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</si>
  <si>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</si>
  <si>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</si>
  <si>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</si>
  <si>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</si>
  <si>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</si>
  <si>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</si>
  <si>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</si>
  <si>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</si>
  <si>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</si>
  <si>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</si>
  <si>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</si>
  <si>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</si>
  <si>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</si>
  <si>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</si>
  <si>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</si>
  <si>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</si>
  <si>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</si>
  <si>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</si>
  <si>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</si>
  <si>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</si>
  <si>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</si>
  <si>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</si>
  <si>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</si>
  <si>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</si>
  <si>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</si>
  <si>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</si>
  <si>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</si>
  <si>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</si>
  <si>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</si>
  <si>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</si>
  <si>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</si>
  <si>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</si>
  <si>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</si>
  <si>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</si>
  <si>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</si>
  <si>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</si>
  <si>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</si>
  <si>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</si>
  <si>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</si>
  <si>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</si>
  <si>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</si>
  <si>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</si>
  <si>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</si>
  <si>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</si>
  <si>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</si>
  <si>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</si>
  <si>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</si>
  <si>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</si>
  <si>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</si>
  <si>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</si>
  <si>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</si>
  <si>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</si>
  <si>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</si>
  <si>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</si>
  <si>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</si>
  <si>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</si>
  <si>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</si>
  <si>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</si>
  <si>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</si>
  <si>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</si>
  <si>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</si>
  <si>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</si>
  <si>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</si>
  <si>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</si>
  <si>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</si>
  <si>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</si>
  <si>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</si>
  <si>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</si>
  <si>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</si>
  <si>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</si>
  <si>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</si>
  <si>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</si>
  <si>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</si>
  <si>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</si>
  <si>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</si>
  <si>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</si>
  <si>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</si>
  <si>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</si>
  <si>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</si>
  <si>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</si>
  <si>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</si>
  <si>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</si>
  <si>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</si>
  <si>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</si>
  <si>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</si>
  <si>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</si>
  <si>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</si>
  <si>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</si>
  <si>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</si>
  <si>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</si>
  <si>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</si>
  <si>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</si>
  <si>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</si>
  <si>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</si>
  <si>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</si>
  <si>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</si>
  <si>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</si>
  <si>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</si>
  <si>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</si>
  <si>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</si>
  <si>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</si>
  <si>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</si>
  <si>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</si>
  <si>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</si>
  <si>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</si>
  <si>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</si>
  <si>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</si>
  <si>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</si>
  <si>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</si>
  <si>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</si>
  <si>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</si>
  <si>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</si>
  <si>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</si>
  <si>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</si>
  <si>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</si>
  <si>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</si>
  <si>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</si>
  <si>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</si>
  <si>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</si>
  <si>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</si>
  <si>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</si>
  <si>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</si>
  <si>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</si>
  <si>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</si>
  <si>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</si>
  <si>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</si>
  <si>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</si>
  <si>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</si>
  <si>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</si>
  <si>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</si>
  <si>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</si>
  <si>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</si>
  <si>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</si>
  <si>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</si>
  <si>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</si>
  <si>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</si>
  <si>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</si>
  <si>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</si>
  <si>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</si>
  <si>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</si>
  <si>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</si>
  <si>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</si>
  <si>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</si>
  <si>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</si>
  <si>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</si>
  <si>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</si>
  <si>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</si>
  <si>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</si>
  <si>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</si>
  <si>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</si>
  <si>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</si>
  <si>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</si>
  <si>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</si>
  <si>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</si>
  <si>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</si>
  <si>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</si>
  <si>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</si>
  <si>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</si>
  <si>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</si>
  <si>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</si>
  <si>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</si>
  <si>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</si>
  <si>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</si>
  <si>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</si>
  <si>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</si>
  <si>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</si>
  <si>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</si>
  <si>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</si>
  <si>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</si>
  <si>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</si>
  <si>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</si>
  <si>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</si>
  <si>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</si>
  <si>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</si>
  <si>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</si>
  <si>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</si>
  <si>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</si>
  <si>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</si>
  <si>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</si>
  <si>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</si>
  <si>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</si>
  <si>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</si>
  <si>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</si>
  <si>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</si>
  <si>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</si>
  <si>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</si>
  <si>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</si>
  <si>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</si>
  <si>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</si>
  <si>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</si>
  <si>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</si>
  <si>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</si>
  <si>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</si>
  <si>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</si>
  <si>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</si>
  <si>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</si>
  <si>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</si>
  <si>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</si>
  <si>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</si>
  <si>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</si>
  <si>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</si>
  <si>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</si>
  <si>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</si>
  <si>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</si>
  <si>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</si>
  <si>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</si>
  <si>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</si>
  <si>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</si>
  <si>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</si>
  <si>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</si>
  <si>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</si>
  <si>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</si>
  <si>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</si>
  <si>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</si>
  <si>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</si>
  <si>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</si>
  <si>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</si>
  <si>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</si>
  <si>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</si>
  <si>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</si>
  <si>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</si>
  <si>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</si>
  <si>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</si>
  <si>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</si>
  <si>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</si>
  <si>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</si>
  <si>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</si>
  <si>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</si>
  <si>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</si>
  <si>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</si>
  <si>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</si>
  <si>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</si>
  <si>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</si>
  <si>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</si>
  <si>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</si>
  <si>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</si>
  <si>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</si>
  <si>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</si>
  <si>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</si>
  <si>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</si>
  <si>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</si>
  <si>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</si>
  <si>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</si>
  <si>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</si>
  <si>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</si>
  <si>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</si>
  <si>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</si>
  <si>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</si>
  <si>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</si>
  <si>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</si>
  <si>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</si>
  <si>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</si>
  <si>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</si>
  <si>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</si>
  <si>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</si>
  <si>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</si>
  <si>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</si>
  <si>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</si>
  <si>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</si>
  <si>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</si>
  <si>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</si>
  <si>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</si>
  <si>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</si>
  <si>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</si>
  <si>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</si>
  <si>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</si>
  <si>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</si>
  <si>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</si>
  <si>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</si>
  <si>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</si>
  <si>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</si>
  <si>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</si>
  <si>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</si>
  <si>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</si>
  <si>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</si>
  <si>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</si>
  <si>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</si>
  <si>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</si>
  <si>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</si>
  <si>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</si>
  <si>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</si>
  <si>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</si>
  <si>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</si>
  <si>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</si>
  <si>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</si>
  <si>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</si>
  <si>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</si>
  <si>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</si>
  <si>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</si>
  <si>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</si>
  <si>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</si>
  <si>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</si>
  <si>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</si>
  <si>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</si>
  <si>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</si>
  <si>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</si>
  <si>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</si>
  <si>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</si>
  <si>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</si>
  <si>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</si>
  <si>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</si>
  <si>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</si>
  <si>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</si>
  <si>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</si>
  <si>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</si>
  <si>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</si>
  <si>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</si>
  <si>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</si>
  <si>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</si>
  <si>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</si>
  <si>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</si>
  <si>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</si>
  <si>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</si>
  <si>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</si>
  <si>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</si>
  <si>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</si>
  <si>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</si>
  <si>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</si>
  <si>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</si>
  <si>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</si>
  <si>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</si>
  <si>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</si>
  <si>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</si>
  <si>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</si>
  <si>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</si>
  <si>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</si>
  <si>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</si>
  <si>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</si>
  <si>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</si>
  <si>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</si>
  <si>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</si>
  <si>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</si>
  <si>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</si>
  <si>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</si>
  <si>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</si>
  <si>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</si>
  <si>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</si>
  <si>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</si>
  <si>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</si>
  <si>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</si>
  <si>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</si>
  <si>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</si>
  <si>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</si>
  <si>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</si>
  <si>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</si>
  <si>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</si>
  <si>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</si>
  <si>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</si>
  <si>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</si>
  <si>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</si>
  <si>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</si>
  <si>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</si>
  <si>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</si>
  <si>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</si>
  <si>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</si>
  <si>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</si>
  <si>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</si>
  <si>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</si>
  <si>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</si>
  <si>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</si>
  <si>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</si>
  <si>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</si>
  <si>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</si>
  <si>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</si>
  <si>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</si>
  <si>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</si>
  <si>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</si>
  <si>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</si>
  <si>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</si>
  <si>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</si>
  <si>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</si>
  <si>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</si>
  <si>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</si>
  <si>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</si>
  <si>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</si>
  <si>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</si>
  <si>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</si>
  <si>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</si>
  <si>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</si>
  <si>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</si>
  <si>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</si>
  <si>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</si>
  <si>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</si>
  <si>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</si>
  <si>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</si>
  <si>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</si>
  <si>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</si>
  <si>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</si>
  <si>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</si>
  <si>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</si>
  <si>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</si>
  <si>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</si>
  <si>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</si>
  <si>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</si>
  <si>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</si>
  <si>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</si>
  <si>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</si>
  <si>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</si>
  <si>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</si>
  <si>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</si>
  <si>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</si>
  <si>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</si>
  <si>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</si>
  <si>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</si>
  <si>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</si>
  <si>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</si>
  <si>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</si>
  <si>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</si>
  <si>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</si>
  <si>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</si>
  <si>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</si>
  <si>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</si>
  <si>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</si>
  <si>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</si>
  <si>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</si>
  <si>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</si>
  <si>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</si>
  <si>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</si>
  <si>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</si>
  <si>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</si>
  <si>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</si>
  <si>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</si>
  <si>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</si>
  <si>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</si>
  <si>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</si>
  <si>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</si>
  <si>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</si>
  <si>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</si>
  <si>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</si>
  <si>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</si>
  <si>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</si>
  <si>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</si>
  <si>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</si>
  <si>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</si>
  <si>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</si>
  <si>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</si>
  <si>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</si>
  <si>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</si>
  <si>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</si>
  <si>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</si>
  <si>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</si>
  <si>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</si>
  <si>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</si>
  <si>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</si>
  <si>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</si>
  <si>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</si>
  <si>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</si>
  <si>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</si>
  <si>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</si>
  <si>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</si>
  <si>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</si>
  <si>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</si>
  <si>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</si>
  <si>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</si>
  <si>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</si>
  <si>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</si>
  <si>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</si>
  <si>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</si>
  <si>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</si>
  <si>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</si>
  <si>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</si>
  <si>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</si>
  <si>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</si>
  <si>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</si>
  <si>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</si>
  <si>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</si>
  <si>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</si>
  <si>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</si>
  <si>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</si>
  <si>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</si>
  <si>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</si>
  <si>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</si>
  <si>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</si>
  <si>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</si>
  <si>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</si>
  <si>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</si>
  <si>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</si>
  <si>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</si>
  <si>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</si>
  <si>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</si>
  <si>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</si>
  <si>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</si>
  <si>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</si>
  <si>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</si>
  <si>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</si>
  <si>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</si>
  <si>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</si>
  <si>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</si>
  <si>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</si>
  <si>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</si>
  <si>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</si>
  <si>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</si>
  <si>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</si>
  <si>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</si>
  <si>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</si>
  <si>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</si>
  <si>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</si>
  <si>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</si>
  <si>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</si>
  <si>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</si>
  <si>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</si>
  <si>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</si>
  <si>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</si>
  <si>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</si>
  <si>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</si>
  <si>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</si>
  <si>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</si>
  <si>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</si>
  <si>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</si>
  <si>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</si>
  <si>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</si>
  <si>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</si>
  <si>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</si>
  <si>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</si>
  <si>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</si>
  <si>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</si>
  <si>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</si>
  <si>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</si>
  <si>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</si>
  <si>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</si>
  <si>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</si>
  <si>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</si>
  <si>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</si>
  <si>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</si>
  <si>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</si>
  <si>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</si>
  <si>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</si>
  <si>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</si>
  <si>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</si>
  <si>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</si>
  <si>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</si>
  <si>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</si>
  <si>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</si>
  <si>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</si>
  <si>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</si>
  <si>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</si>
  <si>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</si>
  <si>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</si>
  <si>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</si>
  <si>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</si>
  <si>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</si>
  <si>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</si>
  <si>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</si>
  <si>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</si>
  <si>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</si>
  <si>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</si>
  <si>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</si>
  <si>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</si>
  <si>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</si>
  <si>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</si>
  <si>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</si>
  <si>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</si>
  <si>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</si>
  <si>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</si>
  <si>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</si>
  <si>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</si>
  <si>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</si>
  <si>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</si>
  <si>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</si>
  <si>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</si>
  <si>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</si>
  <si>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</si>
  <si>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</si>
  <si>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</si>
  <si>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</si>
  <si>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</si>
  <si>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</si>
  <si>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</si>
  <si>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</si>
  <si>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</si>
  <si>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</si>
  <si>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</si>
  <si>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</si>
  <si>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</si>
  <si>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</si>
  <si>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</si>
  <si>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</si>
  <si>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</si>
  <si>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</si>
  <si>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</si>
  <si>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</si>
  <si>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</si>
  <si>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</si>
  <si>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</si>
  <si>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</si>
  <si>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</si>
  <si>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</si>
  <si>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</si>
  <si>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</si>
  <si>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</si>
  <si>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</si>
  <si>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</si>
  <si>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</si>
  <si>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</si>
  <si>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</si>
  <si>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</si>
  <si>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</si>
  <si>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</si>
  <si>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</si>
  <si>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</si>
  <si>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</si>
  <si>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</si>
  <si>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</si>
  <si>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</si>
  <si>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</si>
  <si>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</si>
  <si>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</si>
  <si>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</si>
  <si>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</si>
  <si>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</si>
  <si>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</si>
  <si>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</si>
  <si>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</si>
  <si>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</si>
  <si>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</si>
  <si>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</si>
  <si>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</si>
  <si>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</si>
  <si>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</si>
  <si>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</si>
  <si>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</si>
  <si>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</si>
  <si>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</si>
  <si>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</si>
  <si>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</si>
  <si>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</si>
  <si>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</si>
  <si>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</si>
  <si>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</si>
  <si>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</si>
  <si>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</si>
  <si>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</si>
  <si>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</si>
  <si>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</si>
  <si>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</si>
  <si>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</si>
  <si>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</si>
  <si>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</si>
  <si>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</si>
  <si>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</si>
  <si>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</si>
  <si>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</si>
  <si>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</si>
  <si>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</si>
  <si>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</si>
  <si>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</si>
  <si>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</si>
  <si>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</si>
  <si>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</si>
  <si>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</si>
  <si>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</si>
  <si>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</si>
  <si>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</si>
  <si>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</si>
  <si>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</si>
  <si>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</si>
  <si>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</si>
  <si>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</si>
  <si>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</si>
  <si>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</si>
  <si>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</si>
  <si>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</si>
  <si>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</si>
  <si>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</si>
  <si>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</si>
  <si>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</si>
  <si>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</si>
  <si>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</si>
  <si>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</si>
  <si>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</si>
  <si>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</si>
  <si>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</si>
  <si>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</si>
  <si>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</si>
  <si>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</si>
  <si>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</si>
  <si>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</si>
  <si>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</si>
  <si>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</si>
  <si>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</si>
  <si>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</si>
  <si>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</si>
  <si>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</si>
  <si>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</si>
  <si>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</si>
  <si>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</si>
  <si>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</si>
  <si>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</si>
  <si>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</si>
  <si>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</si>
  <si>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</si>
  <si>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</si>
  <si>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</si>
  <si>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</si>
  <si>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</si>
  <si>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</si>
  <si>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</si>
  <si>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</si>
  <si>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</si>
  <si>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</si>
  <si>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</si>
  <si>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</si>
  <si>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</si>
  <si>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</si>
  <si>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</si>
  <si>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</si>
  <si>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</si>
  <si>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</si>
  <si>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</si>
  <si>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</si>
  <si>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</si>
  <si>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</si>
  <si>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</si>
  <si>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</si>
  <si>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</si>
  <si>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</si>
  <si>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</si>
  <si>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</si>
  <si>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</si>
  <si>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</si>
  <si>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</si>
  <si>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</si>
  <si>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</si>
  <si>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</si>
  <si>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</si>
  <si>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</si>
  <si>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</si>
  <si>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</si>
  <si>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</si>
  <si>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</si>
  <si>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</si>
  <si>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</si>
  <si>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</si>
  <si>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</si>
  <si>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</si>
  <si>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</si>
  <si>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</si>
  <si>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</si>
  <si>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</si>
  <si>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</si>
  <si>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</si>
  <si>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</si>
  <si>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</si>
  <si>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</si>
  <si>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</si>
  <si>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</si>
  <si>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</si>
  <si>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</si>
  <si>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</si>
  <si>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</si>
  <si>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</si>
  <si>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</si>
  <si>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</si>
  <si>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</si>
  <si>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</si>
  <si>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</si>
  <si>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</si>
  <si>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</si>
  <si>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</si>
  <si>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</si>
  <si>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</si>
  <si>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</si>
  <si>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</si>
  <si>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</si>
  <si>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</si>
  <si>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</si>
  <si>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</si>
  <si>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</si>
  <si>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</si>
  <si>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</si>
  <si>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</si>
  <si>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</si>
  <si>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</si>
  <si>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</si>
  <si>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</si>
  <si>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</si>
  <si>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</si>
  <si>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</si>
  <si>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</si>
  <si>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</si>
  <si>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</si>
  <si>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</si>
  <si>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</si>
  <si>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</si>
  <si>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</si>
  <si>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</si>
  <si>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</si>
  <si>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</si>
  <si>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</si>
  <si>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</si>
  <si>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</si>
  <si>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</si>
  <si>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</si>
  <si>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</si>
  <si>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</si>
  <si>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</si>
  <si>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</si>
  <si>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</si>
  <si>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</si>
  <si>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</si>
  <si>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</si>
  <si>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</si>
  <si>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</si>
  <si>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</si>
  <si>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</si>
  <si>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</si>
  <si>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</si>
  <si>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</si>
  <si>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</si>
  <si>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</si>
  <si>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</si>
  <si>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</si>
  <si>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</si>
  <si>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</si>
  <si>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</si>
  <si>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</si>
  <si>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</si>
  <si>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</si>
  <si>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</si>
  <si>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</si>
  <si>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</si>
  <si>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</si>
  <si>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</si>
  <si>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</si>
  <si>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</si>
  <si>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</si>
  <si>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</si>
  <si>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</si>
  <si>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</si>
  <si>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</si>
  <si>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</si>
  <si>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</si>
  <si>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</si>
  <si>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</si>
  <si>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</si>
  <si>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</si>
  <si>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</si>
  <si>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</si>
  <si>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</si>
  <si>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</si>
  <si>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</si>
  <si>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</si>
  <si>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</si>
  <si>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</si>
  <si>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</si>
  <si>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</si>
  <si>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</si>
  <si>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</si>
  <si>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</si>
  <si>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</si>
  <si>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</si>
  <si>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</si>
  <si>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</si>
  <si>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</si>
  <si>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</si>
  <si>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</si>
  <si>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</si>
  <si>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</si>
  <si>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</si>
  <si>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</si>
  <si>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</si>
  <si>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</si>
  <si>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</si>
  <si>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</si>
  <si>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</si>
  <si>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</si>
  <si>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</si>
  <si>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</si>
  <si>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</si>
  <si>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</si>
  <si>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</si>
  <si>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</si>
  <si>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</si>
  <si>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</si>
  <si>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</si>
  <si>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</si>
  <si>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</si>
  <si>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</si>
  <si>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</si>
  <si>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</si>
  <si>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</si>
  <si>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</si>
  <si>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</si>
  <si>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</si>
  <si>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</si>
  <si>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</si>
  <si>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</si>
  <si>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</si>
  <si>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</si>
  <si>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</si>
  <si>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</si>
  <si>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</si>
  <si>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</si>
  <si>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</si>
  <si>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</si>
  <si>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</si>
  <si>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</si>
  <si>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</si>
  <si>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</si>
  <si>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</si>
  <si>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</si>
  <si>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</si>
  <si>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</si>
  <si>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</si>
  <si>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</si>
  <si>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</si>
  <si>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</si>
  <si>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</si>
  <si>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</si>
  <si>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</si>
  <si>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</si>
  <si>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</si>
  <si>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</si>
  <si>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</si>
  <si>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</si>
  <si>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</si>
  <si>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</si>
  <si>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</si>
  <si>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</si>
  <si>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</si>
  <si>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</si>
  <si>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</si>
  <si>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</si>
  <si>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</si>
  <si>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</si>
  <si>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</si>
  <si>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</si>
  <si>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</si>
  <si>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</si>
  <si>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</si>
  <si>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</si>
  <si>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</si>
  <si>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</si>
  <si>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</si>
  <si>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</si>
  <si>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</si>
  <si>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</si>
  <si>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</si>
  <si>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</si>
  <si>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</si>
  <si>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</si>
  <si>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</si>
  <si>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</si>
  <si>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</si>
  <si>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</si>
  <si>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</si>
  <si>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</si>
  <si>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</si>
  <si>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</si>
  <si>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</si>
  <si>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</si>
  <si>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</si>
  <si>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</si>
  <si>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</si>
  <si>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</si>
  <si>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</si>
  <si>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</si>
  <si>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</si>
  <si>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</si>
  <si>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</si>
  <si>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</si>
  <si>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</si>
  <si>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</si>
  <si>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</si>
  <si>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</si>
  <si>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</si>
  <si>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</si>
  <si>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</si>
  <si>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</si>
  <si>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</si>
  <si>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</si>
  <si>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</si>
  <si>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</si>
  <si>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</si>
  <si>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</si>
  <si>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</si>
  <si>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</si>
  <si>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</si>
  <si>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</si>
  <si>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</si>
  <si>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</si>
  <si>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</si>
  <si>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</si>
  <si>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</si>
  <si>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</si>
  <si>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</si>
  <si>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</si>
  <si>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</si>
  <si>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</si>
  <si>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</si>
  <si>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</si>
  <si>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</si>
  <si>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</si>
  <si>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</si>
  <si>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</si>
  <si>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</si>
  <si>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</si>
  <si>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</si>
  <si>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</si>
  <si>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</si>
  <si>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</si>
  <si>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</si>
  <si>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</si>
  <si>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</si>
  <si>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</si>
  <si>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</si>
  <si>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</si>
  <si>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</si>
  <si>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</si>
  <si>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</si>
  <si>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</si>
  <si>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</si>
  <si>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</si>
  <si>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</si>
  <si>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</si>
  <si>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</si>
  <si>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</si>
  <si>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</si>
  <si>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</si>
  <si>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</si>
  <si>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</si>
  <si>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</si>
  <si>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</si>
  <si>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</si>
  <si>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</si>
  <si>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</si>
  <si>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</si>
  <si>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</si>
  <si>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</si>
  <si>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</si>
  <si>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</si>
  <si>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</si>
  <si>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</si>
  <si>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</si>
  <si>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</si>
  <si>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</si>
  <si>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</si>
  <si>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</si>
  <si>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</si>
  <si>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</si>
  <si>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</si>
  <si>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</si>
  <si>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</si>
  <si>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</si>
  <si>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</si>
  <si>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</si>
  <si>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</si>
  <si>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</si>
  <si>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</si>
  <si>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</si>
  <si>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</si>
  <si>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</si>
  <si>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</si>
  <si>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</si>
  <si>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</si>
  <si>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</si>
  <si>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</si>
  <si>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</si>
  <si>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</si>
  <si>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</si>
  <si>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</si>
  <si>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</si>
  <si>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</si>
  <si>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</si>
  <si>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</si>
  <si>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</si>
  <si>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</si>
  <si>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</si>
  <si>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</si>
  <si>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</si>
  <si>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</si>
  <si>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</si>
  <si>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</si>
  <si>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</si>
  <si>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</si>
  <si>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</si>
  <si>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</si>
  <si>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</si>
  <si>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</si>
  <si>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</si>
  <si>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</si>
  <si>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</si>
  <si>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</si>
  <si>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</si>
  <si>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</si>
  <si>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</si>
  <si>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</si>
  <si>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</si>
  <si>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</si>
  <si>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</si>
  <si>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</si>
  <si>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</si>
  <si>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</si>
  <si>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</si>
  <si>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</si>
  <si>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</si>
  <si>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</si>
  <si>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</si>
  <si>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</si>
  <si>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</si>
  <si>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</si>
  <si>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</si>
  <si>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</si>
  <si>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</si>
  <si>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</si>
  <si>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</si>
  <si>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</si>
  <si>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</si>
  <si>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</si>
  <si>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</si>
  <si>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</si>
  <si>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</si>
  <si>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</si>
  <si>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</si>
  <si>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</si>
  <si>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</si>
  <si>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</si>
  <si>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</si>
  <si>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</si>
  <si>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</si>
  <si>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</si>
  <si>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</si>
  <si>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</si>
  <si>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</si>
  <si>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</si>
  <si>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</si>
  <si>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</si>
  <si>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</si>
  <si>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</si>
  <si>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</si>
  <si>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</si>
  <si>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</si>
  <si>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</si>
  <si>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</si>
  <si>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</si>
  <si>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</si>
  <si>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</si>
  <si>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</si>
  <si>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</si>
  <si>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</si>
  <si>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</si>
  <si>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</si>
  <si>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</si>
  <si>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</si>
  <si>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</si>
  <si>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</si>
  <si>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</si>
  <si>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</si>
  <si>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</si>
  <si>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</si>
  <si>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</si>
  <si>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</si>
  <si>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</si>
  <si>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</si>
  <si>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</si>
  <si>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</si>
  <si>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</si>
  <si>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</si>
  <si>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</si>
  <si>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</si>
  <si>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</si>
  <si>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</si>
  <si>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</si>
  <si>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</si>
  <si>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</si>
  <si>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</si>
  <si>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</si>
  <si>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</si>
  <si>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</si>
  <si>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</si>
  <si>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</si>
  <si>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</si>
  <si>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</si>
  <si>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</si>
  <si>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</si>
  <si>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</si>
  <si>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</si>
  <si>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</si>
  <si>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</si>
  <si>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</si>
  <si>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</si>
  <si>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</si>
  <si>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</si>
  <si>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</si>
  <si>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</si>
  <si>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</si>
  <si>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</si>
  <si>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</si>
  <si>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</si>
  <si>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</si>
  <si>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</si>
  <si>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</si>
  <si>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</si>
  <si>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</si>
  <si>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</si>
  <si>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</si>
  <si>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</si>
  <si>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</si>
  <si>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</si>
  <si>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</si>
  <si>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</si>
  <si>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</si>
  <si>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</si>
  <si>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</si>
  <si>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</si>
  <si>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</si>
  <si>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</si>
  <si>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</si>
  <si>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</si>
  <si>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</si>
  <si>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</si>
  <si>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</si>
  <si>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</si>
  <si>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</si>
  <si>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</si>
  <si>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</si>
  <si>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</si>
  <si>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</si>
  <si>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</si>
  <si>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</si>
  <si>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</si>
  <si>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</si>
  <si>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</si>
  <si>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</si>
  <si>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</si>
  <si>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</si>
  <si>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</si>
  <si>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</si>
  <si>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</si>
  <si>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</si>
  <si>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</si>
  <si>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</si>
  <si>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</si>
  <si>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</si>
  <si>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</si>
  <si>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</si>
  <si>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</si>
  <si>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</si>
  <si>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</si>
  <si>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</si>
  <si>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</si>
  <si>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</si>
  <si>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</si>
  <si>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</si>
  <si>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</si>
  <si>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</si>
  <si>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</si>
  <si>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</si>
  <si>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</si>
  <si>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</si>
  <si>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</si>
  <si>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</si>
  <si>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</si>
  <si>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</si>
  <si>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</si>
  <si>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</si>
  <si>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</si>
  <si>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</si>
  <si>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</si>
  <si>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</si>
  <si>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</si>
  <si>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</si>
  <si>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</si>
  <si>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</si>
  <si>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</si>
  <si>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</si>
  <si>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</si>
  <si>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</si>
  <si>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</si>
  <si>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</si>
  <si>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</si>
  <si>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</si>
  <si>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</si>
  <si>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</si>
  <si>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</si>
  <si>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</si>
  <si>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</si>
  <si>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</si>
  <si>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</si>
  <si>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</si>
  <si>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</si>
  <si>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</si>
  <si>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</si>
  <si>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</si>
  <si>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</si>
  <si>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</si>
  <si>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</si>
  <si>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</si>
  <si>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</si>
  <si>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</si>
  <si>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</si>
  <si>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</si>
  <si>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</si>
  <si>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</si>
  <si>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</si>
  <si>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</si>
  <si>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</si>
  <si>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</si>
  <si>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</si>
  <si>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</si>
  <si>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</si>
  <si>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</si>
  <si>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</si>
  <si>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</si>
  <si>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</si>
  <si>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</si>
  <si>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</si>
  <si>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</si>
  <si>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</si>
  <si>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</si>
  <si>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</si>
  <si>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</si>
  <si>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</si>
  <si>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</si>
  <si>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</si>
  <si>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</si>
  <si>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</si>
  <si>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</si>
  <si>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</si>
  <si>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</si>
  <si>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</si>
  <si>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</si>
  <si>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</si>
  <si>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</si>
  <si>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</si>
  <si>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</si>
  <si>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</si>
  <si>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</si>
  <si>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</si>
  <si>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</si>
  <si>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</si>
  <si>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</si>
  <si>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</si>
  <si>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</si>
  <si>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</si>
  <si>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</si>
  <si>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</si>
  <si>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</si>
  <si>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</si>
  <si>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</si>
  <si>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</si>
  <si>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</si>
  <si>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</si>
  <si>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</si>
  <si>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</si>
  <si>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</si>
  <si>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</si>
  <si>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</si>
  <si>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</si>
  <si>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</si>
  <si>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</si>
  <si>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</si>
  <si>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</si>
  <si>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</si>
  <si>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</si>
  <si>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</si>
  <si>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</si>
  <si>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</si>
  <si>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</si>
  <si>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</si>
  <si>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</si>
  <si>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</si>
  <si>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</si>
  <si>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</si>
  <si>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</si>
  <si>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</si>
  <si>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</si>
  <si>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</si>
  <si>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</si>
  <si>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</si>
  <si>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</si>
  <si>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</si>
  <si>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</si>
  <si>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</si>
  <si>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</si>
  <si>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</si>
  <si>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</si>
  <si>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</si>
  <si>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</si>
  <si>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</si>
  <si>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</si>
  <si>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</si>
  <si>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</si>
  <si>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</si>
  <si>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</si>
  <si>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</si>
  <si>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</si>
  <si>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</si>
  <si>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</si>
  <si>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</si>
  <si>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</si>
  <si>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</si>
  <si>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</si>
  <si>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</si>
  <si>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</si>
  <si>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</si>
  <si>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</si>
  <si>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</si>
  <si>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</si>
  <si>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</si>
  <si>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</si>
  <si>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</si>
  <si>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</si>
  <si>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</si>
  <si>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</si>
  <si>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</si>
  <si>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</si>
  <si>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</si>
  <si>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</si>
  <si>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</si>
  <si>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</si>
  <si>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</si>
  <si>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</si>
  <si>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</si>
  <si>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</si>
  <si>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</si>
  <si>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</si>
  <si>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</si>
  <si>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</si>
  <si>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</si>
  <si>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</si>
  <si>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</si>
  <si>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</si>
  <si>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</si>
  <si>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</si>
  <si>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</si>
  <si>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</si>
  <si>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</si>
  <si>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</si>
  <si>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</si>
  <si>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</si>
  <si>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</si>
  <si>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</si>
  <si>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</si>
  <si>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</si>
  <si>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</si>
  <si>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</si>
  <si>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</si>
  <si>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</si>
  <si>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</si>
  <si>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</si>
  <si>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</si>
  <si>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</si>
  <si>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</si>
  <si>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</si>
  <si>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</si>
  <si>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</si>
  <si>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</si>
  <si>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</si>
  <si>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</si>
  <si>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</si>
  <si>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</si>
  <si>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</si>
  <si>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</si>
  <si>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</si>
  <si>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</si>
  <si>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</si>
  <si>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</si>
  <si>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</si>
  <si>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</si>
  <si>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</si>
  <si>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</si>
  <si>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</si>
  <si>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</si>
  <si>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</si>
  <si>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</si>
  <si>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</si>
  <si>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</si>
  <si>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</si>
  <si>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</si>
  <si>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</si>
  <si>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</si>
  <si>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</si>
  <si>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</si>
  <si>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</si>
  <si>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</si>
  <si>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</si>
  <si>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</si>
  <si>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</si>
  <si>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</si>
  <si>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</si>
  <si>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</si>
  <si>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</si>
  <si>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</si>
  <si>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</si>
  <si>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</si>
  <si>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</si>
  <si>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</si>
  <si>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</si>
  <si>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</si>
  <si>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</si>
  <si>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</si>
  <si>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</si>
  <si>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</si>
  <si>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</si>
  <si>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</si>
  <si>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</si>
  <si>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</si>
  <si>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</si>
  <si>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</si>
  <si>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</si>
  <si>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</si>
  <si>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</si>
  <si>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</si>
  <si>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</si>
  <si>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</si>
  <si>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</si>
  <si>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</si>
  <si>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</si>
  <si>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</si>
  <si>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</si>
  <si>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</si>
  <si>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</si>
  <si>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</si>
  <si>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</si>
  <si>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</si>
  <si>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</si>
  <si>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</si>
  <si>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</si>
  <si>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</si>
  <si>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</si>
  <si>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</si>
  <si>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</si>
  <si>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</si>
  <si>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</si>
  <si>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</si>
  <si>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</si>
  <si>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</si>
  <si>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</si>
  <si>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</si>
  <si>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</si>
  <si>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</si>
  <si>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</si>
  <si>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</si>
  <si>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</si>
  <si>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</si>
  <si>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</si>
  <si>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</si>
  <si>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</si>
  <si>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</si>
  <si>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</si>
  <si>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</si>
  <si>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</si>
  <si>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</si>
  <si>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</si>
  <si>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</si>
  <si>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</si>
  <si>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</si>
  <si>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</si>
  <si>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</si>
  <si>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</si>
  <si>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</si>
  <si>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</si>
  <si>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</si>
  <si>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</si>
  <si>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</si>
  <si>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</si>
  <si>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</si>
  <si>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</si>
  <si>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</si>
  <si>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</si>
  <si>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</si>
  <si>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</si>
  <si>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</si>
  <si>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</si>
  <si>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</si>
  <si>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</si>
  <si>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</si>
  <si>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</si>
  <si>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</si>
  <si>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</si>
  <si>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</si>
  <si>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</si>
  <si>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</si>
  <si>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</si>
  <si>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</si>
  <si>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</si>
  <si>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</si>
  <si>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</si>
  <si>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</si>
  <si>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</si>
  <si>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</si>
  <si>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</si>
  <si>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</si>
  <si>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</si>
  <si>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</si>
  <si>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</si>
  <si>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</si>
  <si>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</si>
  <si>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</si>
  <si>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</si>
  <si>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</si>
  <si>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</si>
  <si>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</si>
  <si>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</si>
  <si>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</si>
  <si>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</si>
  <si>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</si>
  <si>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</si>
  <si>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</si>
  <si>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</si>
  <si>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</si>
  <si>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</si>
  <si>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</si>
  <si>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</si>
  <si>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</si>
  <si>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</si>
  <si>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</si>
  <si>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</si>
  <si>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</si>
  <si>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</si>
  <si>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</si>
  <si>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</si>
  <si>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</si>
  <si>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</si>
  <si>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</si>
  <si>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</si>
  <si>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</si>
  <si>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</si>
  <si>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</si>
  <si>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</si>
  <si>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</si>
  <si>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</si>
  <si>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</si>
  <si>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</si>
  <si>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</si>
  <si>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</si>
  <si>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</si>
  <si>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</si>
  <si>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</si>
  <si>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</si>
  <si>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</si>
  <si>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</si>
  <si>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</si>
  <si>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</si>
  <si>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</si>
  <si>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</si>
  <si>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</si>
  <si>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</si>
  <si>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</si>
  <si>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</si>
  <si>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</si>
  <si>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</si>
  <si>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</si>
  <si>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</si>
  <si>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</si>
  <si>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</si>
  <si>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</si>
  <si>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</si>
  <si>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</si>
  <si>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</si>
  <si>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</si>
  <si>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</si>
  <si>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</si>
  <si>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</si>
  <si>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</si>
  <si>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</si>
  <si>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</si>
  <si>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</si>
  <si>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</si>
  <si>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</si>
  <si>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</si>
  <si>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</si>
  <si>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</si>
  <si>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</si>
  <si>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</si>
  <si>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</si>
  <si>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</si>
  <si>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</si>
  <si>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</si>
  <si>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</si>
  <si>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</si>
  <si>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</si>
  <si>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</si>
  <si>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</si>
  <si>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</si>
  <si>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</si>
  <si>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</si>
  <si>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</si>
  <si>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</si>
  <si>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</si>
  <si>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</si>
  <si>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</si>
  <si>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</si>
  <si>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</si>
  <si>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</si>
  <si>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</si>
  <si>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</si>
  <si>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</si>
  <si>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</si>
  <si>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</si>
  <si>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</si>
  <si>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</si>
  <si>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</si>
  <si>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</si>
  <si>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</si>
  <si>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</si>
  <si>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</si>
  <si>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</si>
  <si>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</si>
  <si>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</si>
  <si>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</si>
  <si>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</si>
  <si>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</si>
  <si>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</si>
  <si>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</si>
  <si>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</si>
  <si>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</si>
  <si>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</si>
  <si>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</si>
  <si>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</si>
  <si>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</si>
  <si>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</si>
  <si>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</si>
  <si>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</si>
  <si>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</si>
  <si>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</si>
  <si>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</si>
  <si>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</si>
  <si>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</si>
  <si>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</si>
  <si>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</si>
  <si>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</si>
  <si>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</si>
  <si>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</si>
  <si>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</si>
  <si>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</si>
  <si>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</si>
  <si>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</si>
  <si>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</si>
  <si>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</si>
  <si>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</si>
  <si>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</si>
  <si>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</si>
  <si>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</si>
  <si>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</si>
  <si>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</si>
  <si>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</si>
  <si>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</si>
  <si>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</si>
  <si>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</si>
  <si>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</si>
  <si>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</si>
  <si>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</si>
  <si>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</si>
  <si>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</si>
  <si>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</si>
  <si>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</si>
  <si>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</si>
  <si>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</si>
  <si>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</si>
  <si>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</si>
  <si>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</si>
  <si>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</si>
  <si>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</si>
  <si>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</si>
  <si>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</si>
  <si>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</si>
  <si>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</si>
  <si>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</si>
  <si>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</si>
  <si>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</si>
  <si>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</si>
  <si>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</si>
  <si>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</si>
  <si>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</si>
  <si>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</si>
  <si>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</si>
  <si>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</si>
  <si>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</si>
  <si>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</si>
  <si>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</si>
  <si>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</si>
  <si>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</si>
  <si>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</si>
  <si>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</si>
  <si>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</si>
  <si>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</si>
  <si>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</si>
  <si>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</si>
  <si>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</si>
  <si>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</si>
  <si>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</si>
  <si>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</si>
  <si>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</si>
  <si>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</si>
  <si>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</si>
  <si>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</si>
  <si>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</si>
  <si>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</si>
  <si>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</si>
  <si>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</si>
  <si>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</si>
  <si>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</si>
  <si>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</si>
  <si>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</si>
  <si>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</si>
  <si>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</si>
  <si>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</si>
  <si>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</si>
  <si>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</si>
  <si>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</si>
  <si>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</si>
  <si>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</si>
  <si>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</si>
  <si>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</si>
  <si>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</si>
  <si>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</si>
  <si>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</si>
  <si>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</si>
  <si>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</si>
  <si>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</si>
  <si>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</si>
  <si>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</si>
  <si>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</si>
  <si>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</si>
  <si>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</si>
  <si>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</si>
  <si>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</si>
  <si>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</si>
  <si>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</si>
  <si>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</si>
  <si>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</si>
  <si>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</si>
  <si>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</si>
  <si>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</si>
  <si>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</si>
  <si>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</si>
  <si>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</si>
  <si>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</si>
  <si>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</si>
  <si>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</si>
  <si>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</si>
  <si>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</si>
  <si>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</si>
  <si>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</si>
  <si>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</si>
  <si>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</si>
  <si>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</si>
  <si>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</si>
  <si>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</si>
  <si>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</si>
  <si>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</si>
  <si>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</si>
  <si>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</si>
  <si>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</si>
  <si>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</si>
  <si>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</si>
  <si>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</si>
  <si>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</si>
  <si>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</si>
  <si>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</si>
  <si>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</si>
  <si>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</si>
  <si>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</si>
  <si>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</si>
  <si>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</si>
  <si>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</si>
  <si>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</si>
  <si>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</si>
  <si>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</si>
  <si>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</si>
  <si>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</si>
  <si>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</si>
  <si>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</si>
  <si>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</si>
  <si>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</si>
  <si>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</si>
  <si>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</si>
  <si>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</si>
  <si>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</si>
  <si>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</si>
  <si>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</si>
  <si>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</si>
  <si>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</si>
  <si>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</si>
  <si>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</si>
  <si>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</si>
  <si>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</si>
  <si>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</si>
  <si>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</si>
  <si>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</si>
  <si>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</si>
  <si>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</si>
  <si>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</si>
  <si>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</si>
  <si>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</si>
  <si>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</si>
  <si>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</si>
  <si>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</si>
  <si>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</si>
  <si>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</si>
  <si>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</si>
  <si>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</si>
  <si>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</si>
  <si>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</si>
  <si>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</si>
  <si>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</si>
  <si>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</si>
  <si>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</si>
  <si>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</si>
  <si>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</si>
  <si>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</si>
  <si>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</si>
  <si>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</si>
  <si>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</si>
  <si>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</si>
  <si>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</si>
  <si>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</si>
  <si>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</si>
  <si>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</si>
  <si>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</si>
  <si>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</si>
  <si>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</si>
  <si>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</si>
  <si>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</si>
  <si>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</si>
  <si>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</si>
  <si>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</si>
  <si>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</si>
  <si>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</si>
  <si>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</si>
  <si>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</si>
  <si>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</si>
  <si>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</si>
  <si>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</si>
  <si>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</si>
  <si>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</si>
  <si>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</si>
  <si>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</si>
  <si>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</si>
  <si>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</si>
  <si>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</si>
  <si>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</si>
  <si>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</si>
  <si>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</si>
  <si>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</si>
  <si>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</si>
  <si>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</si>
  <si>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</si>
  <si>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</si>
  <si>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</si>
  <si>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</si>
  <si>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</si>
  <si>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</si>
  <si>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</si>
  <si>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</si>
  <si>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</si>
  <si>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</si>
  <si>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</si>
  <si>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</si>
  <si>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</si>
  <si>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</si>
  <si>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</si>
  <si>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</si>
  <si>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</si>
  <si>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</si>
  <si>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</si>
  <si>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</si>
  <si>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</si>
  <si>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</si>
  <si>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</si>
  <si>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</si>
  <si>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</si>
  <si>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</si>
  <si>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</si>
  <si>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</si>
  <si>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</si>
  <si>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</si>
  <si>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</si>
  <si>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</si>
  <si>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</si>
  <si>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</si>
  <si>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</si>
  <si>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</si>
  <si>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</si>
  <si>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</si>
  <si>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</si>
  <si>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</si>
  <si>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</si>
  <si>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</si>
  <si>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</si>
  <si>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</si>
  <si>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</si>
  <si>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</si>
  <si>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</si>
  <si>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</si>
  <si>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</si>
  <si>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</si>
  <si>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</si>
  <si>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</si>
  <si>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</si>
  <si>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</si>
  <si>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</si>
  <si>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</si>
  <si>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</si>
  <si>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</si>
  <si>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</si>
  <si>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</si>
  <si>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</si>
  <si>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</si>
  <si>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</si>
  <si>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</si>
  <si>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</si>
  <si>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</si>
  <si>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</si>
  <si>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</si>
  <si>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</si>
  <si>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</si>
  <si>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</si>
  <si>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</si>
  <si>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</si>
  <si>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</si>
  <si>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</si>
  <si>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</si>
  <si>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</si>
  <si>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</si>
  <si>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</si>
  <si>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</si>
  <si>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</si>
  <si>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</si>
  <si>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</si>
  <si>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</si>
  <si>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</si>
  <si>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</si>
  <si>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</si>
  <si>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</si>
  <si>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</si>
  <si>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</si>
  <si>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</si>
  <si>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</si>
  <si>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</si>
  <si>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</si>
  <si>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</si>
  <si>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</si>
  <si>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</si>
  <si>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</si>
  <si>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</si>
  <si>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</si>
  <si>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</si>
  <si>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</si>
  <si>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</si>
  <si>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</si>
  <si>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</si>
  <si>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</si>
  <si>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</si>
  <si>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</si>
  <si>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</si>
  <si>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</si>
  <si>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</si>
  <si>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</si>
  <si>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</si>
  <si>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</si>
  <si>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</si>
  <si>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</si>
  <si>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</si>
  <si>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</si>
  <si>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</si>
  <si>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</si>
  <si>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</si>
  <si>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</si>
  <si>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</si>
  <si>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</si>
  <si>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</si>
  <si>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</si>
  <si>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</si>
  <si>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</si>
  <si>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</si>
  <si>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</si>
  <si>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</si>
  <si>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</si>
  <si>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</si>
  <si>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</si>
  <si>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</si>
  <si>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</si>
  <si>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</si>
  <si>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</si>
  <si>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</si>
  <si>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</si>
  <si>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</si>
  <si>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</si>
  <si>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</si>
  <si>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</si>
  <si>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</si>
  <si>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</si>
  <si>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</si>
  <si>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</si>
  <si>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</si>
  <si>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</si>
  <si>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</si>
  <si>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</si>
  <si>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</si>
  <si>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</si>
  <si>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</si>
  <si>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</si>
  <si>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</si>
  <si>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</si>
  <si>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</si>
  <si>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</si>
  <si>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</si>
  <si>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</si>
  <si>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</si>
  <si>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</si>
  <si>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</si>
  <si>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</si>
  <si>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</si>
  <si>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</si>
  <si>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</si>
  <si>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</si>
  <si>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</si>
  <si>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</si>
  <si>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</si>
  <si>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</si>
  <si>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</si>
  <si>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</si>
  <si>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</si>
  <si>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</si>
  <si>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</si>
  <si>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</si>
  <si>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</si>
  <si>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</si>
  <si>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</si>
  <si>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</si>
  <si>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</si>
  <si>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</si>
  <si>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</si>
  <si>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</si>
  <si>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</si>
  <si>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</si>
  <si>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</si>
  <si>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</si>
  <si>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</si>
  <si>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</si>
  <si>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</si>
  <si>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</si>
  <si>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</si>
  <si>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</si>
  <si>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</si>
  <si>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</si>
  <si>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</si>
  <si>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</si>
  <si>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</si>
  <si>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</si>
  <si>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</si>
  <si>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</si>
  <si>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</si>
  <si>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</si>
  <si>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</si>
  <si>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</si>
  <si>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</si>
  <si>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</si>
  <si>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</si>
  <si>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</si>
  <si>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</si>
  <si>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</si>
  <si>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</si>
  <si>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</si>
  <si>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</si>
  <si>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</si>
  <si>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</si>
  <si>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</si>
  <si>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</si>
  <si>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</si>
  <si>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</si>
  <si>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</si>
  <si>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</si>
  <si>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</si>
  <si>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</si>
  <si>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</si>
  <si>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</si>
  <si>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</si>
  <si>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</si>
  <si>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</si>
  <si>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</si>
  <si>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</si>
  <si>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</si>
  <si>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</si>
  <si>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</si>
  <si>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</si>
  <si>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</si>
  <si>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</si>
  <si>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</si>
  <si>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</si>
  <si>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</si>
  <si>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</si>
  <si>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</si>
  <si>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</si>
  <si>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</si>
  <si>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</si>
  <si>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</si>
  <si>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</si>
  <si>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</si>
  <si>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</si>
  <si>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</si>
  <si>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</si>
  <si>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</si>
  <si>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</si>
  <si>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</si>
  <si>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</si>
  <si>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</si>
  <si>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</si>
  <si>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</si>
  <si>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</si>
  <si>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</si>
  <si>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</si>
  <si>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</si>
  <si>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</si>
  <si>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</si>
  <si>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</si>
  <si>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</si>
  <si>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</si>
  <si>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</si>
  <si>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</si>
  <si>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</si>
  <si>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</si>
  <si>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</si>
  <si>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</si>
  <si>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</si>
  <si>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</si>
  <si>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</si>
  <si>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</si>
  <si>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</si>
  <si>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</si>
  <si>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</si>
  <si>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</si>
  <si>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</si>
  <si>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</si>
  <si>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</si>
  <si>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</si>
  <si>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</si>
  <si>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</si>
  <si>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</si>
  <si>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</si>
  <si>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</si>
  <si>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</si>
  <si>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</si>
  <si>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</si>
  <si>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</si>
  <si>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</si>
  <si>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</si>
  <si>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</si>
  <si>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</si>
  <si>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</si>
  <si>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</si>
  <si>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</si>
  <si>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</si>
  <si>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</si>
  <si>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</si>
  <si>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</si>
  <si>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</si>
  <si>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</si>
  <si>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</si>
  <si>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</si>
  <si>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</si>
  <si>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</si>
  <si>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</si>
  <si>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</si>
  <si>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</si>
  <si>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</si>
  <si>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</si>
  <si>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</si>
  <si>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</si>
  <si>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</si>
  <si>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</si>
  <si>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</si>
  <si>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</si>
  <si>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</si>
  <si>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</si>
  <si>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</si>
  <si>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</si>
  <si>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</si>
  <si>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</si>
  <si>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</si>
  <si>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</si>
  <si>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</si>
  <si>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</si>
  <si>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</si>
  <si>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</si>
  <si>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</si>
  <si>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</si>
  <si>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</si>
  <si>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</si>
  <si>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</si>
  <si>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</si>
  <si>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</si>
  <si>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</si>
  <si>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</si>
  <si>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</si>
  <si>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</si>
  <si>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</si>
  <si>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</si>
  <si>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</si>
  <si>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</si>
  <si>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</si>
  <si>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</si>
  <si>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</si>
  <si>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</si>
  <si>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</si>
  <si>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</si>
  <si>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</si>
  <si>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</si>
  <si>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</si>
  <si>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</si>
  <si>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</si>
  <si>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</si>
  <si>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</si>
  <si>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</si>
  <si>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</si>
  <si>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</si>
  <si>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</si>
  <si>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</si>
  <si>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</si>
  <si>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</si>
  <si>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</si>
  <si>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</si>
  <si>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</si>
  <si>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</si>
  <si>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</si>
  <si>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</si>
  <si>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</si>
  <si>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</si>
  <si>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</si>
  <si>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</si>
  <si>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</si>
  <si>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</si>
  <si>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</si>
  <si>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</si>
  <si>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</si>
  <si>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</si>
  <si>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</si>
  <si>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</si>
  <si>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</si>
  <si>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</si>
  <si>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</si>
  <si>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</si>
  <si>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</si>
  <si>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</si>
  <si>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</si>
  <si>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</si>
  <si>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</si>
  <si>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</si>
  <si>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</si>
  <si>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</si>
  <si>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</si>
  <si>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</si>
  <si>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</si>
  <si>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</si>
  <si>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</si>
  <si>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</si>
  <si>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</si>
  <si>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</si>
  <si>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</si>
  <si>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</si>
  <si>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</si>
  <si>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</si>
  <si>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</si>
  <si>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</si>
  <si>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</si>
  <si>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</si>
  <si>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</si>
  <si>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</si>
  <si>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</si>
  <si>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</si>
  <si>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</si>
  <si>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</si>
  <si>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</si>
  <si>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</si>
  <si>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</si>
  <si>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</si>
  <si>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</si>
  <si>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</si>
  <si>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</si>
  <si>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</si>
  <si>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</si>
  <si>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</si>
  <si>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</si>
  <si>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</si>
  <si>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</si>
  <si>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</si>
  <si>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</si>
  <si>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</si>
  <si>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</si>
  <si>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</si>
  <si>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</si>
  <si>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</si>
  <si>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</si>
  <si>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</si>
  <si>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</si>
  <si>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</si>
  <si>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</si>
  <si>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</si>
  <si>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</si>
  <si>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</si>
  <si>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</si>
  <si>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</si>
  <si>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</si>
  <si>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</si>
  <si>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</si>
  <si>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</si>
  <si>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</si>
  <si>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</si>
  <si>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</si>
  <si>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</si>
  <si>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</si>
  <si>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</si>
  <si>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</si>
  <si>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</si>
  <si>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</si>
  <si>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</si>
  <si>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</si>
  <si>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</si>
  <si>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</si>
  <si>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</si>
  <si>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</si>
  <si>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</si>
  <si>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</si>
  <si>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</si>
  <si>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</si>
  <si>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</si>
  <si>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</si>
  <si>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</si>
  <si>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</si>
  <si>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</si>
  <si>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</si>
  <si>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</si>
  <si>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</si>
  <si>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</si>
  <si>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</si>
  <si>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</si>
  <si>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</si>
  <si>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</si>
  <si>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</si>
  <si>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</si>
  <si>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</si>
  <si>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</si>
  <si>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</si>
  <si>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</si>
  <si>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</si>
  <si>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</si>
  <si>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</si>
  <si>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</si>
  <si>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</si>
  <si>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</si>
  <si>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</si>
  <si>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</si>
  <si>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</si>
  <si>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</si>
  <si>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</si>
  <si>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</si>
  <si>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</si>
  <si>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</si>
  <si>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</si>
  <si>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</si>
  <si>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</si>
  <si>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</si>
  <si>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</si>
  <si>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</si>
  <si>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</si>
  <si>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</si>
  <si>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</si>
  <si>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</si>
  <si>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</si>
  <si>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</si>
  <si>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</si>
  <si>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</si>
  <si>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</si>
  <si>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</si>
  <si>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</si>
  <si>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</si>
  <si>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</si>
  <si>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</si>
  <si>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</si>
  <si>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</si>
  <si>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</si>
  <si>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</si>
  <si>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</si>
  <si>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</si>
  <si>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</si>
  <si>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</si>
  <si>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</si>
  <si>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</si>
  <si>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</si>
  <si>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</si>
  <si>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</si>
  <si>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</si>
  <si>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</si>
  <si>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</si>
  <si>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</si>
  <si>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</si>
  <si>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</si>
  <si>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</si>
  <si>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</si>
  <si>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</si>
  <si>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</si>
  <si>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</si>
  <si>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</si>
  <si>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</si>
  <si>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</si>
  <si>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</si>
  <si>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</si>
  <si>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</si>
  <si>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</si>
  <si>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</si>
  <si>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</si>
  <si>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</si>
  <si>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</si>
  <si>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</si>
  <si>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</si>
  <si>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</si>
  <si>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</si>
  <si>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</si>
  <si>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</si>
  <si>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</si>
  <si>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</si>
  <si>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</si>
  <si>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</si>
  <si>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</si>
  <si>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</si>
  <si>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</si>
  <si>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</si>
  <si>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</si>
  <si>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</si>
  <si>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</si>
  <si>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</si>
  <si>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</si>
  <si>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</si>
  <si>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</si>
  <si>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</si>
  <si>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</si>
  <si>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</si>
  <si>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</si>
  <si>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</si>
  <si>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</si>
  <si>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</si>
  <si>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</si>
  <si>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</si>
  <si>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</si>
  <si>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</si>
  <si>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</si>
  <si>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</si>
  <si>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</si>
  <si>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</si>
  <si>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</si>
  <si>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</si>
  <si>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</si>
  <si>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</si>
  <si>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</si>
  <si>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</si>
  <si>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</si>
  <si>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</si>
  <si>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</si>
  <si>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</si>
  <si>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</si>
  <si>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</si>
  <si>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</si>
  <si>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</si>
  <si>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</si>
  <si>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</si>
  <si>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</si>
  <si>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</si>
  <si>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</si>
  <si>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</si>
  <si>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</si>
  <si>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</si>
  <si>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</si>
  <si>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</si>
  <si>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</si>
  <si>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</si>
  <si>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</si>
  <si>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</si>
  <si>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</si>
  <si>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</si>
  <si>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</si>
  <si>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</si>
  <si>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</si>
  <si>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</si>
  <si>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</si>
  <si>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</si>
  <si>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</si>
  <si>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</si>
  <si>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</si>
  <si>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</si>
  <si>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</si>
  <si>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</si>
  <si>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</si>
  <si>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</si>
  <si>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</si>
  <si>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</si>
  <si>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</si>
  <si>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</si>
  <si>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</si>
  <si>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</si>
  <si>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</si>
  <si>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</si>
  <si>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</si>
  <si>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</si>
  <si>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</si>
  <si>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</si>
  <si>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</si>
  <si>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</si>
  <si>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</si>
  <si>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</si>
  <si>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</si>
  <si>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</si>
  <si>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</si>
  <si>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</si>
  <si>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</si>
  <si>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</si>
  <si>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</si>
  <si>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</si>
  <si>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</si>
  <si>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</si>
  <si>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</si>
  <si>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</si>
  <si>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</si>
  <si>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</si>
  <si>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</si>
  <si>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</si>
  <si>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</si>
  <si>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</si>
  <si>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</si>
  <si>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</si>
  <si>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</si>
  <si>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</si>
  <si>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</si>
  <si>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</si>
  <si>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</si>
  <si>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</si>
  <si>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</si>
  <si>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</si>
  <si>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</si>
  <si>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</si>
  <si>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</si>
  <si>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</si>
  <si>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</si>
  <si>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</si>
  <si>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</si>
  <si>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</si>
  <si>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</si>
  <si>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</si>
  <si>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</si>
  <si>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</si>
  <si>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</si>
  <si>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</si>
  <si>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</si>
  <si>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</si>
  <si>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</si>
  <si>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</si>
  <si>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</si>
  <si>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</si>
  <si>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</si>
  <si>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</si>
  <si>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</si>
  <si>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</si>
  <si>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</si>
  <si>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</si>
  <si>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</si>
  <si>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</si>
  <si>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</si>
  <si>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</si>
  <si>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</si>
  <si>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</si>
  <si>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</si>
  <si>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</si>
  <si>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</si>
  <si>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</si>
  <si>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</si>
  <si>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</si>
  <si>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</si>
  <si>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</si>
  <si>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</si>
  <si>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</si>
  <si>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</si>
  <si>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</si>
  <si>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</si>
  <si>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</si>
  <si>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</si>
  <si>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</si>
  <si>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</si>
  <si>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</si>
  <si>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</si>
  <si>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</si>
  <si>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</si>
  <si>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</si>
  <si>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</si>
  <si>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</si>
  <si>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</si>
  <si>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</si>
  <si>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</si>
  <si>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</si>
  <si>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</si>
  <si>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</si>
  <si>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</si>
  <si>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</si>
  <si>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</si>
  <si>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</si>
  <si>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</si>
  <si>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</si>
  <si>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</si>
  <si>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</si>
  <si>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</si>
  <si>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</si>
  <si>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</si>
  <si>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</si>
  <si>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</si>
  <si>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</si>
  <si>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</si>
  <si>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</si>
  <si>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</si>
  <si>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</si>
  <si>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</si>
  <si>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</si>
  <si>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</si>
  <si>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</si>
  <si>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</si>
  <si>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</si>
  <si>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</si>
  <si>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</si>
  <si>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</si>
  <si>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</si>
  <si>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</si>
  <si>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</si>
  <si>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</si>
  <si>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</si>
  <si>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</si>
  <si>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</si>
  <si>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</si>
  <si>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</si>
  <si>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</si>
  <si>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</si>
  <si>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</si>
  <si>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</si>
  <si>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</si>
  <si>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</si>
  <si>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</si>
  <si>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</si>
  <si>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</si>
  <si>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</si>
  <si>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</si>
  <si>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</si>
  <si>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</si>
  <si>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</si>
  <si>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</si>
  <si>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</si>
  <si>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</si>
  <si>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</si>
  <si>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</si>
  <si>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</si>
  <si>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</si>
  <si>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</si>
  <si>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</si>
  <si>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</si>
  <si>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</si>
  <si>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</si>
  <si>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</si>
  <si>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</si>
  <si>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</si>
  <si>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</si>
  <si>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</si>
  <si>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</si>
  <si>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</si>
  <si>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</si>
  <si>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</si>
  <si>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</si>
  <si>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</si>
  <si>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</si>
  <si>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</si>
  <si>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</si>
  <si>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</si>
  <si>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</si>
  <si>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</si>
  <si>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</si>
  <si>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</si>
  <si>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</si>
  <si>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</si>
  <si>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</si>
  <si>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</si>
  <si>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</si>
  <si>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</si>
  <si>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</si>
  <si>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</si>
  <si>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</si>
  <si>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</si>
  <si>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</si>
  <si>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</si>
  <si>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</si>
  <si>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</si>
  <si>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</si>
  <si>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</si>
  <si>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</si>
  <si>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</si>
  <si>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</si>
  <si>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</si>
  <si>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</si>
  <si>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</si>
  <si>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</si>
  <si>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</si>
  <si>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</si>
  <si>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</si>
  <si>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</si>
  <si>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</si>
  <si>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</si>
  <si>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</si>
  <si>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</si>
  <si>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</si>
  <si>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</si>
  <si>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</si>
  <si>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</si>
  <si>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</si>
  <si>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</si>
  <si>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</si>
  <si>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</si>
  <si>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</si>
  <si>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</si>
  <si>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</si>
  <si>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</si>
  <si>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</si>
  <si>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</si>
  <si>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</si>
  <si>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</si>
  <si>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</si>
  <si>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</si>
  <si>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</si>
  <si>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</si>
  <si>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</si>
  <si>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</si>
  <si>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</si>
  <si>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</si>
  <si>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</si>
  <si>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</si>
  <si>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</si>
  <si>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</si>
  <si>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</si>
  <si>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</si>
  <si>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</si>
  <si>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</si>
  <si>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</si>
  <si>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</si>
  <si>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</si>
  <si>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</si>
  <si>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</si>
  <si>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</si>
  <si>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</si>
  <si>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</si>
  <si>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</si>
  <si>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</si>
  <si>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</si>
  <si>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</si>
  <si>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</si>
  <si>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</si>
  <si>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</si>
  <si>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</si>
  <si>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</si>
  <si>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</si>
  <si>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</si>
  <si>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</si>
  <si>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</si>
  <si>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</si>
  <si>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</si>
  <si>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</si>
  <si>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</si>
  <si>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</si>
  <si>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</si>
  <si>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</si>
  <si>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</si>
  <si>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</si>
  <si>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</si>
  <si>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</si>
  <si>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</si>
  <si>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</si>
  <si>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</si>
  <si>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</si>
  <si>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</si>
  <si>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</si>
  <si>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</si>
  <si>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</si>
  <si>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</si>
  <si>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</si>
  <si>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</si>
  <si>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</si>
  <si>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</si>
  <si>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</si>
  <si>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</si>
  <si>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</si>
  <si>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</si>
  <si>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</si>
  <si>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</si>
  <si>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</si>
  <si>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</si>
  <si>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</si>
  <si>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</si>
  <si>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</si>
  <si>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</si>
  <si>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</si>
  <si>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</si>
  <si>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</si>
  <si>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</si>
  <si>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</si>
  <si>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</si>
  <si>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</si>
  <si>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</si>
  <si>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</si>
  <si>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</si>
  <si>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</si>
  <si>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</si>
  <si>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</si>
  <si>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</si>
  <si>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</si>
  <si>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</si>
  <si>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</si>
  <si>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</si>
  <si>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</si>
  <si>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</si>
  <si>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</si>
  <si>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</si>
  <si>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</si>
  <si>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</si>
  <si>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</si>
  <si>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</si>
  <si>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</si>
  <si>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</si>
  <si>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</si>
  <si>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</si>
  <si>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</si>
  <si>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</si>
  <si>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</si>
  <si>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</si>
  <si>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</si>
  <si>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</si>
  <si>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</si>
  <si>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</si>
  <si>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</si>
  <si>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</si>
  <si>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</si>
  <si>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</si>
  <si>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</si>
  <si>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</si>
  <si>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</si>
  <si>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</si>
  <si>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</si>
  <si>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</si>
  <si>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</si>
  <si>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</si>
  <si>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</si>
  <si>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</si>
  <si>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</si>
  <si>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</si>
  <si>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</si>
  <si>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</si>
  <si>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</si>
  <si>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</si>
  <si>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</si>
  <si>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</si>
  <si>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</si>
  <si>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</si>
  <si>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</si>
  <si>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</si>
  <si>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</si>
  <si>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</si>
  <si>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</si>
  <si>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</si>
  <si>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</si>
  <si>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</si>
  <si>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</si>
  <si>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</si>
  <si>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</si>
  <si>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</si>
  <si>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</si>
  <si>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</si>
  <si>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</si>
  <si>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</si>
  <si>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</si>
  <si>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</si>
  <si>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</si>
  <si>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</si>
  <si>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</si>
  <si>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</si>
  <si>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</si>
  <si>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</si>
  <si>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</si>
  <si>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</si>
  <si>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</si>
  <si>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</si>
  <si>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</si>
  <si>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</si>
  <si>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</si>
  <si>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</si>
  <si>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</si>
  <si>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</si>
  <si>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</si>
  <si>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</si>
  <si>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</si>
  <si>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</si>
  <si>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</si>
  <si>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</si>
  <si>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</si>
  <si>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</si>
  <si>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</si>
  <si>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</si>
  <si>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</si>
  <si>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</si>
  <si>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</si>
  <si>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</si>
  <si>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</si>
  <si>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</si>
  <si>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</si>
  <si>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</si>
  <si>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</si>
  <si>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</si>
  <si>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</si>
  <si>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</si>
  <si>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</si>
  <si>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</si>
  <si>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</si>
  <si>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</si>
  <si>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</si>
  <si>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</si>
  <si>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</si>
  <si>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</si>
  <si>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</si>
  <si>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</si>
  <si>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</si>
  <si>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</si>
  <si>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</si>
  <si>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</si>
  <si>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</si>
  <si>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</si>
  <si>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</si>
  <si>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</si>
  <si>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</si>
  <si>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</si>
  <si>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</si>
  <si>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</si>
  <si>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</si>
  <si>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</si>
  <si>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</si>
  <si>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</si>
  <si>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</si>
  <si>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</si>
  <si>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</si>
  <si>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</si>
  <si>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</si>
  <si>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</si>
  <si>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</si>
  <si>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</si>
  <si>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</si>
  <si>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</si>
  <si>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</si>
  <si>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</si>
  <si>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</si>
  <si>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</si>
  <si>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</si>
  <si>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</si>
  <si>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</si>
  <si>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</si>
  <si>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</si>
  <si>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</si>
  <si>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</si>
  <si>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</si>
  <si>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</si>
  <si>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</si>
  <si>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</si>
  <si>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</si>
  <si>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</si>
  <si>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</si>
  <si>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</si>
  <si>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</si>
  <si>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</si>
  <si>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</si>
  <si>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</si>
  <si>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</si>
  <si>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</si>
  <si>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</si>
  <si>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</si>
  <si>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</si>
  <si>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</si>
  <si>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</si>
  <si>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</si>
  <si>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</si>
  <si>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</si>
  <si>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</si>
  <si>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</si>
  <si>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</si>
  <si>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</si>
  <si>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</si>
  <si>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</si>
  <si>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</si>
  <si>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</si>
  <si>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</si>
  <si>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</si>
  <si>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</si>
  <si>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</si>
  <si>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</si>
  <si>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</si>
  <si>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</si>
  <si>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</si>
  <si>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</si>
  <si>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</si>
  <si>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</si>
  <si>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</si>
  <si>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</si>
  <si>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</si>
  <si>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</si>
  <si>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</si>
  <si>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</si>
  <si>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</si>
  <si>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</si>
  <si>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</si>
  <si>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</si>
  <si>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</si>
  <si>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</si>
  <si>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</si>
  <si>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</si>
  <si>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</si>
  <si>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</si>
  <si>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</si>
  <si>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</si>
  <si>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</si>
  <si>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</si>
  <si>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</si>
  <si>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</si>
  <si>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</si>
  <si>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</si>
  <si>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</si>
  <si>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</si>
  <si>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</si>
  <si>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</si>
  <si>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</si>
  <si>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</si>
  <si>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</si>
  <si>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</si>
  <si>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</si>
  <si>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</si>
  <si>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</si>
  <si>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</si>
  <si>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</si>
  <si>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</si>
  <si>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</si>
  <si>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</si>
  <si>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</si>
  <si>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</si>
  <si>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</si>
  <si>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</si>
  <si>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</si>
  <si>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</si>
  <si>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</si>
  <si>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</si>
  <si>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</si>
  <si>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</si>
  <si>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</si>
  <si>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</si>
  <si>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</si>
  <si>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</si>
  <si>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</si>
  <si>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</si>
  <si>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</si>
  <si>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</si>
  <si>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</si>
  <si>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</si>
  <si>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</si>
  <si>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</si>
  <si>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</si>
  <si>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</si>
  <si>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</si>
  <si>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</si>
  <si>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</si>
  <si>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</si>
  <si>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</si>
  <si>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</si>
  <si>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</si>
  <si>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</si>
  <si>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</si>
  <si>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</si>
  <si>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</si>
  <si>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</si>
  <si>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</si>
  <si>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</si>
  <si>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</si>
  <si>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</si>
  <si>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</si>
  <si>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</si>
  <si>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</si>
  <si>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</si>
  <si>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</si>
  <si>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</si>
  <si>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</si>
  <si>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</si>
  <si>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</si>
  <si>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</si>
  <si>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</si>
  <si>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</si>
  <si>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</si>
  <si>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</si>
  <si>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</si>
  <si>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</si>
  <si>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</si>
  <si>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</si>
  <si>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</si>
  <si>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</si>
  <si>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</si>
  <si>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</si>
  <si>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</si>
  <si>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</si>
  <si>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</si>
  <si>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</si>
  <si>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</si>
  <si>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</si>
  <si>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</si>
  <si>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</si>
  <si>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</si>
  <si>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</si>
  <si>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</si>
  <si>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</si>
  <si>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</si>
  <si>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</si>
  <si>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</si>
  <si>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</si>
  <si>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</si>
  <si>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</si>
  <si>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</si>
  <si>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</si>
  <si>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</si>
  <si>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</si>
  <si>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</si>
  <si>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</si>
  <si>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</si>
  <si>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</si>
  <si>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</si>
  <si>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</si>
  <si>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</si>
  <si>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</si>
  <si>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</si>
  <si>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</si>
  <si>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</si>
  <si>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</si>
  <si>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</si>
  <si>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</si>
  <si>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</si>
  <si>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</si>
  <si>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</si>
  <si>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</si>
  <si>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</si>
  <si>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</si>
  <si>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</si>
  <si>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</si>
  <si>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</si>
  <si>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</si>
  <si>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</si>
  <si>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</si>
  <si>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</si>
  <si>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</si>
  <si>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</si>
  <si>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</si>
  <si>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</si>
  <si>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</si>
  <si>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</si>
  <si>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</si>
  <si>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</si>
  <si>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</si>
  <si>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</si>
  <si>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</si>
  <si>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</si>
  <si>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</si>
  <si>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</si>
  <si>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</si>
  <si>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</si>
  <si>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</si>
  <si>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</si>
  <si>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</si>
  <si>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</si>
  <si>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</si>
  <si>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</si>
  <si>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</si>
  <si>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</si>
  <si>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</si>
  <si>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</si>
  <si>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</si>
  <si>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</si>
  <si>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</si>
  <si>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</si>
  <si>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</si>
  <si>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</si>
  <si>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</si>
  <si>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</si>
  <si>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</si>
  <si>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</si>
  <si>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</si>
  <si>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</si>
  <si>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</si>
  <si>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</si>
  <si>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</si>
  <si>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</si>
  <si>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</si>
  <si>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</si>
  <si>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</si>
  <si>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</si>
  <si>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</si>
  <si>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</si>
  <si>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</si>
  <si>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</si>
  <si>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</si>
  <si>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</si>
  <si>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</si>
  <si>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</si>
  <si>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</si>
  <si>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</si>
  <si>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</si>
  <si>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</si>
  <si>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</si>
  <si>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</si>
  <si>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</si>
  <si>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</si>
  <si>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</si>
  <si>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</si>
  <si>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</si>
  <si>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</si>
  <si>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</si>
  <si>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</si>
  <si>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</si>
  <si>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</si>
  <si>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</si>
  <si>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</si>
  <si>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</si>
  <si>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</si>
  <si>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</si>
  <si>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</si>
  <si>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</si>
  <si>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</si>
  <si>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</si>
  <si>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</si>
  <si>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</si>
  <si>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</si>
  <si>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</si>
  <si>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</si>
  <si>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</si>
  <si>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</si>
  <si>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</si>
  <si>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</si>
  <si>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</si>
  <si>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</si>
  <si>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</si>
  <si>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</si>
  <si>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</si>
  <si>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</si>
  <si>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</si>
  <si>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</si>
  <si>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</si>
  <si>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</si>
  <si>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</si>
  <si>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</si>
  <si>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</si>
  <si>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</si>
  <si>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</si>
  <si>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</si>
  <si>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</si>
  <si>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</si>
  <si>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</si>
  <si>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</si>
  <si>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</si>
  <si>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</si>
  <si>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</si>
  <si>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</si>
  <si>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</si>
  <si>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</si>
  <si>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</si>
  <si>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</si>
  <si>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</si>
  <si>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</si>
  <si>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</si>
  <si>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</si>
  <si>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</si>
  <si>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</si>
  <si>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</si>
  <si>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</si>
  <si>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</si>
  <si>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</si>
  <si>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</si>
  <si>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</si>
  <si>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</si>
  <si>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</si>
  <si>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</si>
  <si>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</si>
  <si>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</si>
  <si>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</si>
  <si>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</si>
  <si>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</si>
  <si>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</si>
  <si>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</si>
  <si>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</si>
  <si>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</si>
  <si>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</si>
  <si>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</si>
  <si>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</si>
  <si>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</si>
  <si>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</si>
  <si>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</si>
  <si>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</si>
  <si>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</si>
  <si>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</si>
  <si>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</si>
  <si>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</si>
  <si>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</si>
  <si>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</si>
  <si>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</si>
  <si>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</si>
  <si>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</si>
  <si>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</si>
  <si>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</si>
  <si>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</si>
  <si>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</si>
  <si>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</si>
  <si>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</si>
  <si>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</si>
  <si>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</si>
  <si>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</si>
  <si>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</si>
  <si>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</si>
  <si>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</si>
  <si>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</si>
  <si>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</si>
  <si>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</si>
  <si>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</si>
  <si>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</si>
  <si>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</si>
  <si>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</si>
  <si>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</si>
  <si>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</si>
  <si>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</si>
  <si>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</si>
  <si>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</si>
  <si>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</si>
  <si>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</si>
  <si>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</si>
  <si>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</si>
  <si>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</si>
  <si>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</si>
  <si>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</si>
  <si>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</si>
  <si>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</si>
  <si>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</si>
  <si>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</si>
  <si>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</si>
  <si>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</si>
  <si>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</si>
  <si>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</si>
  <si>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</si>
  <si>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</si>
  <si>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</si>
  <si>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</si>
  <si>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</si>
  <si>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</si>
  <si>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</si>
  <si>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</si>
  <si>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</si>
  <si>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</si>
  <si>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</si>
  <si>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</si>
  <si>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</si>
  <si>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</si>
  <si>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</si>
  <si>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</si>
  <si>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</si>
  <si>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</si>
  <si>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</si>
  <si>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</si>
  <si>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</si>
  <si>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</si>
  <si>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</si>
  <si>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</si>
  <si>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</si>
  <si>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</si>
  <si>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</si>
  <si>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</si>
  <si>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</si>
  <si>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</si>
  <si>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</si>
  <si>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</si>
  <si>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</si>
  <si>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</si>
  <si>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</si>
  <si>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</si>
  <si>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</si>
  <si>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</si>
  <si>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</si>
  <si>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</si>
  <si>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</si>
  <si>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</si>
  <si>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</si>
  <si>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</si>
  <si>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</si>
  <si>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</si>
  <si>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</si>
  <si>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</si>
  <si>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</si>
  <si>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</si>
  <si>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</si>
  <si>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</si>
  <si>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</si>
  <si>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</si>
  <si>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</si>
  <si>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</si>
  <si>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</si>
  <si>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</si>
  <si>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</si>
  <si>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</si>
  <si>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</si>
  <si>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</si>
  <si>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</si>
  <si>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</si>
  <si>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</si>
  <si>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</si>
  <si>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</si>
  <si>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</si>
  <si>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</si>
  <si>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</si>
  <si>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</si>
  <si>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</si>
  <si>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</si>
  <si>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</si>
  <si>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</si>
  <si>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</si>
  <si>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</si>
  <si>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</si>
  <si>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</si>
  <si>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</si>
  <si>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</si>
  <si>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</si>
  <si>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</si>
  <si>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</si>
  <si>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</si>
  <si>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</si>
  <si>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</si>
  <si>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</si>
  <si>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</si>
  <si>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</si>
  <si>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</si>
  <si>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</si>
  <si>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</si>
  <si>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</si>
  <si>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</si>
  <si>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</si>
  <si>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</si>
  <si>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</si>
  <si>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</si>
  <si>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</si>
  <si>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</si>
  <si>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</si>
  <si>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</si>
  <si>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</si>
  <si>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</si>
  <si>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</si>
  <si>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</si>
  <si>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</si>
  <si>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</si>
  <si>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</si>
  <si>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</si>
  <si>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</si>
  <si>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</si>
  <si>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</si>
  <si>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</si>
  <si>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</si>
  <si>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</si>
  <si>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</si>
  <si>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</si>
  <si>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</si>
  <si>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</si>
  <si>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</si>
  <si>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</si>
  <si>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</si>
  <si>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</si>
  <si>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</si>
  <si>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</si>
  <si>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</si>
  <si>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</si>
  <si>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</si>
  <si>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</si>
  <si>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</si>
  <si>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</si>
  <si>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</si>
  <si>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</si>
  <si>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</si>
  <si>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</si>
  <si>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</si>
  <si>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</si>
  <si>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</si>
  <si>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</si>
  <si>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</si>
  <si>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</si>
  <si>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</si>
  <si>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</si>
  <si>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</si>
  <si>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</si>
  <si>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</si>
  <si>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</si>
  <si>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</si>
  <si>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</si>
  <si>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</si>
  <si>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</si>
  <si>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</si>
  <si>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</si>
  <si>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</si>
  <si>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</si>
  <si>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</si>
  <si>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</si>
  <si>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</si>
  <si>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</si>
  <si>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</si>
  <si>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</si>
  <si>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</si>
  <si>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</si>
  <si>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</si>
  <si>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</si>
  <si>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</si>
  <si>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</si>
  <si>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</si>
  <si>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</si>
  <si>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</si>
  <si>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</si>
  <si>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</si>
  <si>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</si>
  <si>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</si>
  <si>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</si>
  <si>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</si>
  <si>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</si>
  <si>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</si>
  <si>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</si>
  <si>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</si>
  <si>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</si>
  <si>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</si>
  <si>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</si>
  <si>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</si>
  <si>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</si>
  <si>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</si>
  <si>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</si>
  <si>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</si>
  <si>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</si>
  <si>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</si>
  <si>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</si>
  <si>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</si>
  <si>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</si>
  <si>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</si>
  <si>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</si>
  <si>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</si>
  <si>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</si>
  <si>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</si>
  <si>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</si>
  <si>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</si>
  <si>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</si>
  <si>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</si>
  <si>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</si>
  <si>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</si>
  <si>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</si>
  <si>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</si>
  <si>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</si>
  <si>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</si>
  <si>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</si>
  <si>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</si>
  <si>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</si>
  <si>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</si>
  <si>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</si>
  <si>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</si>
  <si>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</si>
  <si>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</si>
  <si>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</si>
  <si>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</si>
  <si>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</si>
  <si>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</si>
  <si>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</si>
  <si>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</si>
  <si>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</si>
  <si>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</si>
  <si>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</si>
  <si>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</si>
  <si>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</si>
  <si>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</si>
  <si>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</si>
  <si>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</si>
  <si>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</si>
  <si>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</si>
  <si>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</si>
  <si>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</si>
  <si>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</si>
  <si>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</si>
  <si>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</si>
  <si>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</si>
  <si>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</si>
  <si>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</si>
  <si>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</si>
  <si>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</si>
  <si>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</si>
  <si>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</si>
  <si>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</si>
  <si>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</si>
  <si>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</si>
  <si>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</si>
  <si>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</si>
  <si>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</si>
  <si>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</si>
  <si>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</si>
  <si>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</si>
  <si>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</si>
  <si>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</si>
  <si>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</si>
  <si>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</si>
  <si>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</si>
  <si>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</si>
  <si>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</si>
  <si>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</si>
  <si>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</si>
  <si>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</si>
  <si>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</si>
  <si>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</si>
  <si>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</si>
  <si>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</si>
  <si>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</si>
  <si>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</si>
  <si>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</si>
  <si>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</si>
  <si>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</si>
  <si>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</si>
  <si>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</si>
  <si>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</si>
  <si>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</si>
  <si>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</si>
  <si>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</si>
  <si>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</si>
  <si>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</si>
  <si>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</si>
  <si>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</si>
  <si>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</si>
  <si>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</si>
  <si>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</si>
  <si>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</si>
  <si>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</si>
  <si>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</si>
  <si>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</si>
  <si>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</si>
  <si>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</si>
  <si>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</si>
  <si>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</si>
  <si>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</si>
  <si>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</si>
  <si>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</si>
  <si>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</si>
  <si>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</si>
  <si>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</si>
  <si>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</si>
  <si>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</si>
  <si>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</si>
  <si>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</si>
  <si>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</si>
  <si>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</si>
  <si>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</si>
  <si>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</si>
  <si>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</si>
  <si>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</si>
  <si>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</si>
  <si>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</si>
  <si>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</si>
  <si>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</si>
  <si>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</si>
  <si>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</si>
  <si>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</si>
  <si>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</si>
  <si>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</si>
  <si>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</si>
  <si>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</si>
  <si>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</si>
  <si>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</si>
  <si>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</si>
  <si>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</si>
  <si>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</si>
  <si>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</si>
  <si>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</si>
  <si>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</si>
  <si>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</si>
  <si>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</si>
  <si>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</si>
  <si>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</si>
  <si>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</si>
  <si>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</si>
  <si>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</si>
  <si>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</si>
  <si>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</si>
  <si>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</si>
  <si>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</si>
  <si>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</si>
  <si>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</si>
  <si>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</si>
  <si>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</si>
  <si>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</si>
  <si>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</si>
  <si>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</si>
  <si>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</si>
  <si>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</si>
  <si>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</si>
  <si>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</si>
  <si>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</si>
  <si>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</si>
  <si>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</si>
  <si>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</si>
  <si>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</si>
  <si>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</si>
  <si>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</si>
  <si>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</si>
  <si>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</si>
  <si>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</si>
  <si>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</si>
  <si>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</si>
  <si>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</si>
  <si>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</si>
  <si>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</si>
  <si>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</si>
  <si>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</si>
  <si>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</si>
  <si>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</si>
  <si>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</si>
  <si>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</si>
  <si>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</si>
  <si>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</si>
  <si>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</si>
  <si>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</si>
  <si>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</si>
  <si>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</si>
  <si>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</si>
  <si>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</si>
  <si>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</si>
  <si>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</si>
  <si>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</si>
  <si>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</si>
  <si>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</si>
  <si>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</si>
  <si>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</si>
  <si>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</si>
  <si>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</si>
  <si>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</si>
  <si>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</si>
  <si>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</si>
  <si>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</si>
  <si>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</si>
  <si>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</si>
  <si>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</si>
  <si>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</si>
  <si>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</si>
  <si>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</si>
  <si>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</si>
  <si>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</si>
  <si>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</si>
  <si>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</si>
  <si>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</si>
  <si>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</si>
  <si>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</si>
  <si>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</si>
  <si>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</si>
  <si>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</si>
  <si>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</si>
  <si>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</si>
  <si>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</si>
  <si>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</si>
  <si>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</si>
  <si>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</si>
  <si>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</si>
  <si>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</si>
  <si>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</si>
  <si>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</si>
  <si>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</si>
  <si>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</si>
  <si>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</si>
  <si>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</si>
  <si>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</si>
  <si>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</si>
  <si>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</si>
  <si>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</si>
  <si>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</si>
  <si>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</si>
  <si>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</si>
  <si>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</si>
  <si>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</si>
  <si>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</si>
  <si>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</si>
  <si>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</si>
  <si>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</si>
  <si>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</si>
  <si>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</si>
  <si>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</si>
  <si>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</si>
  <si>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</si>
  <si>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</si>
  <si>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</si>
  <si>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</si>
  <si>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</si>
  <si>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</si>
  <si>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</si>
  <si>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</si>
  <si>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</si>
  <si>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</si>
  <si>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</si>
  <si>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</si>
  <si>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</si>
  <si>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</si>
  <si>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</si>
  <si>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</si>
  <si>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</si>
  <si>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</si>
  <si>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</si>
  <si>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</si>
  <si>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</si>
  <si>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</si>
  <si>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</si>
  <si>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</si>
  <si>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</si>
  <si>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</si>
  <si>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</si>
  <si>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</si>
  <si>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</si>
  <si>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</si>
  <si>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</si>
  <si>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</si>
  <si>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</si>
  <si>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</si>
  <si>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</si>
  <si>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</si>
  <si>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</si>
  <si>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</si>
  <si>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</si>
  <si>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</si>
  <si>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</si>
  <si>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</si>
  <si>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</si>
  <si>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</si>
  <si>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</si>
  <si>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</si>
  <si>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</si>
  <si>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</si>
  <si>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</si>
  <si>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</si>
  <si>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</si>
  <si>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</si>
  <si>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</si>
  <si>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</si>
  <si>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</si>
  <si>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</si>
  <si>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</si>
  <si>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</si>
  <si>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</si>
  <si>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</si>
  <si>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</si>
  <si>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</si>
  <si>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</si>
  <si>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</si>
  <si>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</si>
  <si>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</si>
  <si>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</si>
  <si>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</si>
  <si>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</si>
  <si>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</si>
  <si>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</si>
  <si>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</si>
  <si>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</si>
  <si>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</si>
  <si>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</si>
  <si>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</si>
  <si>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</si>
  <si>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</si>
  <si>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</si>
  <si>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</si>
  <si>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</si>
  <si>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</si>
  <si>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</si>
  <si>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</si>
  <si>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</si>
  <si>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</si>
  <si>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</si>
  <si>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</si>
  <si>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</si>
  <si>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</si>
  <si>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</si>
  <si>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</si>
  <si>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</si>
  <si>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</si>
  <si>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</si>
  <si>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</si>
  <si>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</si>
  <si>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</si>
  <si>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</si>
  <si>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</si>
  <si>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</si>
  <si>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</si>
  <si>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</si>
  <si>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</si>
  <si>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</si>
  <si>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</si>
  <si>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</si>
  <si>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</si>
  <si>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</si>
  <si>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</si>
  <si>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</si>
  <si>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</si>
  <si>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</si>
  <si>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</si>
  <si>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</si>
  <si>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</si>
  <si>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</si>
  <si>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</si>
  <si>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</si>
  <si>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</si>
  <si>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</si>
  <si>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</si>
  <si>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</si>
  <si>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</si>
  <si>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</si>
  <si>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</si>
  <si>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</si>
  <si>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</si>
  <si>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</si>
  <si>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</si>
  <si>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</si>
  <si>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</si>
  <si>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</si>
  <si>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</si>
  <si>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</si>
  <si>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</si>
  <si>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</si>
  <si>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</si>
  <si>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</si>
  <si>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</si>
  <si>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</si>
  <si>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</si>
  <si>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</si>
  <si>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</si>
  <si>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</si>
  <si>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</si>
  <si>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</si>
  <si>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</si>
  <si>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</si>
  <si>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</si>
  <si>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</si>
  <si>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</si>
  <si>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</si>
  <si>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</si>
  <si>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</si>
  <si>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</si>
  <si>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</si>
  <si>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</si>
  <si>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</si>
  <si>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</si>
  <si>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</si>
  <si>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</si>
  <si>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</si>
  <si>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</si>
  <si>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</si>
  <si>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</si>
  <si>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</si>
  <si>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</si>
  <si>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</si>
  <si>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</si>
  <si>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</si>
  <si>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</si>
  <si>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</si>
  <si>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</si>
  <si>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</si>
  <si>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</si>
  <si>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</si>
  <si>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</si>
  <si>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</si>
  <si>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</si>
  <si>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</si>
  <si>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</si>
  <si>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</si>
  <si>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</si>
  <si>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</si>
  <si>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</si>
  <si>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</si>
  <si>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</si>
  <si>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</si>
  <si>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</si>
  <si>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</si>
  <si>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</si>
  <si>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</si>
  <si>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</si>
  <si>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</si>
  <si>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</si>
  <si>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</si>
  <si>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</si>
  <si>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</si>
  <si>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</si>
  <si>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</si>
  <si>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</si>
  <si>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</si>
  <si>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</si>
  <si>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</si>
  <si>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</si>
  <si>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</si>
  <si>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</si>
  <si>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</si>
  <si>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</si>
  <si>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</si>
  <si>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</si>
  <si>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</si>
  <si>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</si>
  <si>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</si>
  <si>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</si>
  <si>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</si>
  <si>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</si>
  <si>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</si>
  <si>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</si>
  <si>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</si>
  <si>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</si>
  <si>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</si>
  <si>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</si>
  <si>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</si>
  <si>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</si>
  <si>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</si>
  <si>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</si>
  <si>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</si>
  <si>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</si>
  <si>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</si>
  <si>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</si>
  <si>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</si>
  <si>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</si>
  <si>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</si>
  <si>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</si>
  <si>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</si>
  <si>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</si>
  <si>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</si>
  <si>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</si>
  <si>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</si>
  <si>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</si>
  <si>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</si>
  <si>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</si>
  <si>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</si>
  <si>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</si>
  <si>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</si>
  <si>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</si>
  <si>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</si>
  <si>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</si>
  <si>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</si>
  <si>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</si>
  <si>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</si>
  <si>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</si>
  <si>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</si>
  <si>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</si>
  <si>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</si>
  <si>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</si>
  <si>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</si>
  <si>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</si>
  <si>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</si>
  <si>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</si>
  <si>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</si>
  <si>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</si>
  <si>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</si>
  <si>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</si>
  <si>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</si>
  <si>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</si>
  <si>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</si>
  <si>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</si>
  <si>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</si>
  <si>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</si>
  <si>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</si>
  <si>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</si>
  <si>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</si>
  <si>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</si>
  <si>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</si>
  <si>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</si>
  <si>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</si>
  <si>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</si>
  <si>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</si>
  <si>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</si>
  <si>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</si>
  <si>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</si>
  <si>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</si>
  <si>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</si>
  <si>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</si>
  <si>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</si>
  <si>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</si>
  <si>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</si>
  <si>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</si>
  <si>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</si>
  <si>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</si>
  <si>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</si>
  <si>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</si>
  <si>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</si>
  <si>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</si>
  <si>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</si>
  <si>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</si>
  <si>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</si>
  <si>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</si>
  <si>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</si>
  <si>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</si>
  <si>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</si>
  <si>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</si>
  <si>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</si>
  <si>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</si>
  <si>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</si>
  <si>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</si>
  <si>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</si>
  <si>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</si>
  <si>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</si>
  <si>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</si>
  <si>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</si>
  <si>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</si>
  <si>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</si>
  <si>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</si>
  <si>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</si>
  <si>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</si>
  <si>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</si>
  <si>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</si>
  <si>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</si>
  <si>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</si>
  <si>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</si>
  <si>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</si>
  <si>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</si>
  <si>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</si>
  <si>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</si>
  <si>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</si>
  <si>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</si>
  <si>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</si>
  <si>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</si>
  <si>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</si>
  <si>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</si>
  <si>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</si>
  <si>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</si>
  <si>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</si>
  <si>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</si>
  <si>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</si>
  <si>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</si>
  <si>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</si>
  <si>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</si>
  <si>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</si>
  <si>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</si>
  <si>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</si>
  <si>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</si>
  <si>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</si>
  <si>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</si>
  <si>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</si>
  <si>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</si>
  <si>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</si>
  <si>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</si>
  <si>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</si>
  <si>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</si>
  <si>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</si>
  <si>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</si>
  <si>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</si>
  <si>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</si>
  <si>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</si>
  <si>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</si>
  <si>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</si>
  <si>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</si>
  <si>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</si>
  <si>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</si>
  <si>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</si>
  <si>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</si>
  <si>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</si>
  <si>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</si>
  <si>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</si>
  <si>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</si>
  <si>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</si>
  <si>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</si>
  <si>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</si>
  <si>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</si>
  <si>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</si>
  <si>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</si>
  <si>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</si>
  <si>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</si>
  <si>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</si>
  <si>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</si>
  <si>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</si>
  <si>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</si>
  <si>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</si>
  <si>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</si>
  <si>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</si>
  <si>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</si>
  <si>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</si>
  <si>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</si>
  <si>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</si>
  <si>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</si>
  <si>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</si>
  <si>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</si>
  <si>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</si>
  <si>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</si>
  <si>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</si>
  <si>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</si>
  <si>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</si>
  <si>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</si>
  <si>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</si>
  <si>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</si>
  <si>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</si>
  <si>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</si>
  <si>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</si>
  <si>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</si>
  <si>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</si>
  <si>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</si>
  <si>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</si>
  <si>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</si>
  <si>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</si>
  <si>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</si>
  <si>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</si>
  <si>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</si>
  <si>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</si>
  <si>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</si>
  <si>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</si>
  <si>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</si>
  <si>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</si>
  <si>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</si>
  <si>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</si>
  <si>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</si>
  <si>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</si>
  <si>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</si>
  <si>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</si>
  <si>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</si>
  <si>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</si>
  <si>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</si>
  <si>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</si>
  <si>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</si>
  <si>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</si>
  <si>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</si>
  <si>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</si>
  <si>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</si>
  <si>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</si>
  <si>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</si>
  <si>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</si>
  <si>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</si>
  <si>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</si>
  <si>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</si>
  <si>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</si>
  <si>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</si>
  <si>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</si>
  <si>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</si>
  <si>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</si>
  <si>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</si>
  <si>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</si>
  <si>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</si>
  <si>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</si>
  <si>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</si>
  <si>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</si>
  <si>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</si>
  <si>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</si>
  <si>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</si>
  <si>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</si>
  <si>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</si>
  <si>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</si>
  <si>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</si>
  <si>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</si>
  <si>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</si>
  <si>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</si>
  <si>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</si>
  <si>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</si>
  <si>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</si>
  <si>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</si>
  <si>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</si>
  <si>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</si>
  <si>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</si>
  <si>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</si>
  <si>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</si>
  <si>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</si>
  <si>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</si>
  <si>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</si>
  <si>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</si>
  <si>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</si>
  <si>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</si>
  <si>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</si>
  <si>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</si>
  <si>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</si>
  <si>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</si>
  <si>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</si>
  <si>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</si>
  <si>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</si>
  <si>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</si>
  <si>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</si>
  <si>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</si>
  <si>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</si>
  <si>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</si>
  <si>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</si>
  <si>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</si>
  <si>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</si>
  <si>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</si>
  <si>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</si>
  <si>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</si>
  <si>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</si>
  <si>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</si>
  <si>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</si>
  <si>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</si>
  <si>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</si>
  <si>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</si>
  <si>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</si>
  <si>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</si>
  <si>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</si>
  <si>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</si>
  <si>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</si>
  <si>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</si>
  <si>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</si>
  <si>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</si>
  <si>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</si>
  <si>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</si>
  <si>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</si>
  <si>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</si>
  <si>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</si>
  <si>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</si>
  <si>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</si>
  <si>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</si>
  <si>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</si>
  <si>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</si>
  <si>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</si>
  <si>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</si>
  <si>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</si>
  <si>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</si>
  <si>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</si>
  <si>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</si>
  <si>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</si>
  <si>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</si>
  <si>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</si>
  <si>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</si>
  <si>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</si>
  <si>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</si>
  <si>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</si>
  <si>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</si>
  <si>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</si>
  <si>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</si>
  <si>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</si>
  <si>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</si>
  <si>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</si>
  <si>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</si>
  <si>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</si>
  <si>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</si>
  <si>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</si>
  <si>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</si>
  <si>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</si>
  <si>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</si>
  <si>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</si>
  <si>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</si>
  <si>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</si>
  <si>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</si>
  <si>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</si>
  <si>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</si>
  <si>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</si>
  <si>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</si>
  <si>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</si>
  <si>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</si>
  <si>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</si>
  <si>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</si>
  <si>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</si>
  <si>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</si>
  <si>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</si>
  <si>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</si>
  <si>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</si>
  <si>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</si>
  <si>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</si>
  <si>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</si>
  <si>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</si>
  <si>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</si>
  <si>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</si>
  <si>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</si>
  <si>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</si>
  <si>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</si>
  <si>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</si>
  <si>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</si>
  <si>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</si>
  <si>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</si>
  <si>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</si>
  <si>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</si>
  <si>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</si>
  <si>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</si>
  <si>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</si>
  <si>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</si>
  <si>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</si>
  <si>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</si>
  <si>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</si>
  <si>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</si>
  <si>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</si>
  <si>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</si>
  <si>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</si>
  <si>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</si>
  <si>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</si>
  <si>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</si>
  <si>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</si>
  <si>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</si>
  <si>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</si>
  <si>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</si>
  <si>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</si>
  <si>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</si>
  <si>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</si>
  <si>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</si>
  <si>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</si>
  <si>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</si>
  <si>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</si>
  <si>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</si>
  <si>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</si>
  <si>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</si>
  <si>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</si>
  <si>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</si>
  <si>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</si>
  <si>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</si>
  <si>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</si>
  <si>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</si>
  <si>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</si>
  <si>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</si>
  <si>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</si>
  <si>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</si>
  <si>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</si>
  <si>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</si>
  <si>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</si>
  <si>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</si>
  <si>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</si>
  <si>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</si>
  <si>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</si>
  <si>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</si>
  <si>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</si>
  <si>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</si>
  <si>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</si>
  <si>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</si>
  <si>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</si>
  <si>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</si>
  <si>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</si>
  <si>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</si>
  <si>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</si>
  <si>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</si>
  <si>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</si>
  <si>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</si>
  <si>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</si>
  <si>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</si>
  <si>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</si>
  <si>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</si>
  <si>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</si>
  <si>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</si>
  <si>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</si>
  <si>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</si>
  <si>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</si>
  <si>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</si>
  <si>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</si>
  <si>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</si>
  <si>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</si>
  <si>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</si>
  <si>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</si>
  <si>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</si>
  <si>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</si>
  <si>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</si>
  <si>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</si>
  <si>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</si>
  <si>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</si>
  <si>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</si>
  <si>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</si>
  <si>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</si>
  <si>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</si>
  <si>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</si>
  <si>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</si>
  <si>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</si>
  <si>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</si>
  <si>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</si>
  <si>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</si>
  <si>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</si>
  <si>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</si>
  <si>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</si>
  <si>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</si>
  <si>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</si>
  <si>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</si>
  <si>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</si>
  <si>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</si>
  <si>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</si>
  <si>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</si>
  <si>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</si>
  <si>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</si>
  <si>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</si>
  <si>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</si>
  <si>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</si>
  <si>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</si>
  <si>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</si>
  <si>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</si>
  <si>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</si>
  <si>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</si>
  <si>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</si>
  <si>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</si>
  <si>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</si>
  <si>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</si>
  <si>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</si>
  <si>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</si>
  <si>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</si>
  <si>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</si>
  <si>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</si>
  <si>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</si>
  <si>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</si>
  <si>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</si>
  <si>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</si>
  <si>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</si>
  <si>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</si>
  <si>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</si>
  <si>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</si>
  <si>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</si>
  <si>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</si>
  <si>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</si>
  <si>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</si>
  <si>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</si>
  <si>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</si>
  <si>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</si>
  <si>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</si>
  <si>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</si>
  <si>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</si>
  <si>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</si>
  <si>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</si>
  <si>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</si>
  <si>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</si>
  <si>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</si>
  <si>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</si>
  <si>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</si>
  <si>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</si>
  <si>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</si>
  <si>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</si>
  <si>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</si>
  <si>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</si>
  <si>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</si>
  <si>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</si>
  <si>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</si>
  <si>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</si>
  <si>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</si>
  <si>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</si>
  <si>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</si>
  <si>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</si>
  <si>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</si>
  <si>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</si>
  <si>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</si>
  <si>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</si>
  <si>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</si>
  <si>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</si>
  <si>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</si>
  <si>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</si>
  <si>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</si>
  <si>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</si>
  <si>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</si>
  <si>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</si>
  <si>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</si>
  <si>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</si>
  <si>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</si>
  <si>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</si>
  <si>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</si>
  <si>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</si>
  <si>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</si>
  <si>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</si>
  <si>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</si>
  <si>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</si>
  <si>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</si>
  <si>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</si>
  <si>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</si>
  <si>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</si>
  <si>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</si>
  <si>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</si>
  <si>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</si>
  <si>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</si>
  <si>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</si>
  <si>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</si>
  <si>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</si>
  <si>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</si>
  <si>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</si>
  <si>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</si>
  <si>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</si>
  <si>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</si>
  <si>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</si>
  <si>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</si>
  <si>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</si>
  <si>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</si>
  <si>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</si>
  <si>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</si>
  <si>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</si>
  <si>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</si>
  <si>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</si>
  <si>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</si>
  <si>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</si>
  <si>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</si>
  <si>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</si>
  <si>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</si>
  <si>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</si>
  <si>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</si>
  <si>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</si>
  <si>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</si>
  <si>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</si>
  <si>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</si>
  <si>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</si>
  <si>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</si>
  <si>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</si>
  <si>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</si>
  <si>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</si>
  <si>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</si>
  <si>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</si>
  <si>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</si>
  <si>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</si>
  <si>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</si>
  <si>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</si>
  <si>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</si>
  <si>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</si>
  <si>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</si>
  <si>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</si>
  <si>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</si>
  <si>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</si>
  <si>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</si>
  <si>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</si>
  <si>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</si>
  <si>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</si>
  <si>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</si>
  <si>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</si>
  <si>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</si>
  <si>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</si>
  <si>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</si>
  <si>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</si>
  <si>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</si>
  <si>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</si>
  <si>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</si>
  <si>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</si>
  <si>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</si>
  <si>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</si>
  <si>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</si>
  <si>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</si>
  <si>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</si>
  <si>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</si>
  <si>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</si>
  <si>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</si>
  <si>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</si>
  <si>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</si>
  <si>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</si>
  <si>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</si>
  <si>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</si>
  <si>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</si>
  <si>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</si>
  <si>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</si>
  <si>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</si>
  <si>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</si>
  <si>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</si>
  <si>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</si>
  <si>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</si>
  <si>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</si>
  <si>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</si>
  <si>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</si>
  <si>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</si>
  <si>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</si>
  <si>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</si>
  <si>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</si>
  <si>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</si>
  <si>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</si>
  <si>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</si>
  <si>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</si>
  <si>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</si>
  <si>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</si>
  <si>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</si>
  <si>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</si>
  <si>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</si>
  <si>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</si>
  <si>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</si>
  <si>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</si>
  <si>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</si>
  <si>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</si>
  <si>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</si>
  <si>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</si>
  <si>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</si>
  <si>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</si>
  <si>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</si>
  <si>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</si>
  <si>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</si>
  <si>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</si>
  <si>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</si>
  <si>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</si>
  <si>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</si>
  <si>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</si>
  <si>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</si>
  <si>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</si>
  <si>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</si>
  <si>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</si>
  <si>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</si>
  <si>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</si>
  <si>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</si>
  <si>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</si>
  <si>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</si>
  <si>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</si>
  <si>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</si>
  <si>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</si>
  <si>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</si>
  <si>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</si>
  <si>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</si>
  <si>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</si>
  <si>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</si>
  <si>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</si>
  <si>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</si>
  <si>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</si>
  <si>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</si>
  <si>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</si>
  <si>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</si>
  <si>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</si>
  <si>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</si>
  <si>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</si>
  <si>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</si>
  <si>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</si>
  <si>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</si>
  <si>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</si>
  <si>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</si>
  <si>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</si>
  <si>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</si>
  <si>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</si>
  <si>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</si>
  <si>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</si>
  <si>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</si>
  <si>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</si>
  <si>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</si>
  <si>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</si>
  <si>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</si>
  <si>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</si>
  <si>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</si>
  <si>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</si>
  <si>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</si>
  <si>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</si>
  <si>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</si>
  <si>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</si>
  <si>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</si>
  <si>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</si>
  <si>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</si>
  <si>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</si>
  <si>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</si>
  <si>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</si>
  <si>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</si>
  <si>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</si>
  <si>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</si>
  <si>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</si>
  <si>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</si>
  <si>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</si>
  <si>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</si>
  <si>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</si>
  <si>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</si>
  <si>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</si>
  <si>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</si>
  <si>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</si>
  <si>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</si>
  <si>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</si>
  <si>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</si>
  <si>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</si>
  <si>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</si>
  <si>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</si>
  <si>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</si>
  <si>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</si>
  <si>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</si>
  <si>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</si>
  <si>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</si>
  <si>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</si>
  <si>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</si>
  <si>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</si>
  <si>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</si>
  <si>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</si>
  <si>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</si>
  <si>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</si>
  <si>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</si>
  <si>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</si>
  <si>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</si>
  <si>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</si>
  <si>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</si>
  <si>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</si>
  <si>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</si>
  <si>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</si>
  <si>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</si>
  <si>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</si>
  <si>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</si>
  <si>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</si>
  <si>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</si>
  <si>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</si>
  <si>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</si>
  <si>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</si>
  <si>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</si>
  <si>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</si>
  <si>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</si>
  <si>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</si>
  <si>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</si>
  <si>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</si>
  <si>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</si>
  <si>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</si>
  <si>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</si>
  <si>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</si>
  <si>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</si>
  <si>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</si>
  <si>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</si>
  <si>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</si>
  <si>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</si>
  <si>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</si>
  <si>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</si>
  <si>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</si>
  <si>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</si>
  <si>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</si>
  <si>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</si>
  <si>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</si>
  <si>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</si>
  <si>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</si>
  <si>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</si>
  <si>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</si>
  <si>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</si>
  <si>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</si>
  <si>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</si>
  <si>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</si>
  <si>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</si>
  <si>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</si>
  <si>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</si>
  <si>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</si>
  <si>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</si>
  <si>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</si>
  <si>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</si>
  <si>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</si>
  <si>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</si>
  <si>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</si>
  <si>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</si>
  <si>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</si>
  <si>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</si>
  <si>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</si>
  <si>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</si>
  <si>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</si>
  <si>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</si>
  <si>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</si>
  <si>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</si>
  <si>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</si>
  <si>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</si>
  <si>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</si>
  <si>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</si>
  <si>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</si>
  <si>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</si>
  <si>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</si>
  <si>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</si>
  <si>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</si>
  <si>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</si>
  <si>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</si>
  <si>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</si>
  <si>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</si>
  <si>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</si>
  <si>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</si>
  <si>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</si>
  <si>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</si>
  <si>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</si>
  <si>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</si>
  <si>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</si>
  <si>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</si>
  <si>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</si>
  <si>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</si>
  <si>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</si>
  <si>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</si>
  <si>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</si>
  <si>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</si>
  <si>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</si>
  <si>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</si>
  <si>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</si>
  <si>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</si>
  <si>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</si>
  <si>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</si>
  <si>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</si>
  <si>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</si>
  <si>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</si>
  <si>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</si>
  <si>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</si>
  <si>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</si>
  <si>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</si>
  <si>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</si>
  <si>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</si>
  <si>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</si>
  <si>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</si>
  <si>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</si>
  <si>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</si>
  <si>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</si>
  <si>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</si>
  <si>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</si>
  <si>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</si>
  <si>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</si>
  <si>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</si>
  <si>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</si>
  <si>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</si>
  <si>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</si>
  <si>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</si>
  <si>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</si>
  <si>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</si>
  <si>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</si>
  <si>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</si>
  <si>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</si>
  <si>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</si>
  <si>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</si>
  <si>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</si>
  <si>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</si>
  <si>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</si>
  <si>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</si>
  <si>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</si>
  <si>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</si>
  <si>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</si>
  <si>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</si>
  <si>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</si>
  <si>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</si>
  <si>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</si>
  <si>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</si>
  <si>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</si>
  <si>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</si>
  <si>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</si>
  <si>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</si>
  <si>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</si>
  <si>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</si>
  <si>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</si>
  <si>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</si>
  <si>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</si>
  <si>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</si>
  <si>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</si>
  <si>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</si>
  <si>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</si>
  <si>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</si>
  <si>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</si>
  <si>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</si>
  <si>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</si>
  <si>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</si>
  <si>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</si>
  <si>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</si>
  <si>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</si>
  <si>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</si>
  <si>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</si>
  <si>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</si>
  <si>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</si>
  <si>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</si>
  <si>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</si>
  <si>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</si>
  <si>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</si>
  <si>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</si>
  <si>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</si>
  <si>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</si>
  <si>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</si>
  <si>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</si>
  <si>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</si>
  <si>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</si>
  <si>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</si>
  <si>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</si>
  <si>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</si>
  <si>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</si>
  <si>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</si>
  <si>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</si>
  <si>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</si>
  <si>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</si>
  <si>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</si>
  <si>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</si>
  <si>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</si>
  <si>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</si>
  <si>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</si>
  <si>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</si>
  <si>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</si>
  <si>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</si>
  <si>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</si>
  <si>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</si>
  <si>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</si>
  <si>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</si>
  <si>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</si>
  <si>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</si>
  <si>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</si>
  <si>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</si>
  <si>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</si>
  <si>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</si>
  <si>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</si>
  <si>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</si>
  <si>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</si>
  <si>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</si>
  <si>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</si>
  <si>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</si>
  <si>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</si>
  <si>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</si>
  <si>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</si>
  <si>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</si>
  <si>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</si>
  <si>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</si>
  <si>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</si>
  <si>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</si>
  <si>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</si>
  <si>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</si>
  <si>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</si>
  <si>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</si>
  <si>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</si>
  <si>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</si>
  <si>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</si>
  <si>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</si>
  <si>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</si>
  <si>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</si>
  <si>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</si>
  <si>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</si>
  <si>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</si>
  <si>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</si>
  <si>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</si>
  <si>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</si>
  <si>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</si>
  <si>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</si>
  <si>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</si>
  <si>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</si>
  <si>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</si>
  <si>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</si>
  <si>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</si>
  <si>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</si>
  <si>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</si>
  <si>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</si>
  <si>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</si>
  <si>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</si>
  <si>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</si>
  <si>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</si>
  <si>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</si>
  <si>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</si>
  <si>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</si>
  <si>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</si>
  <si>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</si>
  <si>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</si>
  <si>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</si>
  <si>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</si>
  <si>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</si>
  <si>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</si>
  <si>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</si>
  <si>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</si>
  <si>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</si>
  <si>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</si>
  <si>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</si>
  <si>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</si>
  <si>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</si>
  <si>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</si>
  <si>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</si>
  <si>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</si>
  <si>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</si>
  <si>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</si>
  <si>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</si>
  <si>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</si>
  <si>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</si>
  <si>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</si>
  <si>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</si>
  <si>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</si>
  <si>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</si>
  <si>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</si>
  <si>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</si>
  <si>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</si>
  <si>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</si>
  <si>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</si>
  <si>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</si>
  <si>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</si>
  <si>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</si>
  <si>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</si>
  <si>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</si>
  <si>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</si>
  <si>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</si>
  <si>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</si>
  <si>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</si>
  <si>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</si>
  <si>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</si>
  <si>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</si>
  <si>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</si>
  <si>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</si>
  <si>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</si>
  <si>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</si>
  <si>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</si>
  <si>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</si>
  <si>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</si>
  <si>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</si>
  <si>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</si>
  <si>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</si>
  <si>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</si>
  <si>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</si>
  <si>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</si>
  <si>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</si>
  <si>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</si>
  <si>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</si>
  <si>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</si>
  <si>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</si>
  <si>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</si>
  <si>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</si>
  <si>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</si>
  <si>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</si>
  <si>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</si>
  <si>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</si>
  <si>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</si>
  <si>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</si>
  <si>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</si>
  <si>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</si>
  <si>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</si>
  <si>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</si>
  <si>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</si>
  <si>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</si>
  <si>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</si>
  <si>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</si>
  <si>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</si>
  <si>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</si>
  <si>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</si>
  <si>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</si>
  <si>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</si>
  <si>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</si>
  <si>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</si>
  <si>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</si>
  <si>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</si>
  <si>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</si>
  <si>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</si>
  <si>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</si>
  <si>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</si>
  <si>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</si>
  <si>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</si>
  <si>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</si>
  <si>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</si>
  <si>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</si>
  <si>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</si>
  <si>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</si>
  <si>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</si>
  <si>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</si>
  <si>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</si>
  <si>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</si>
  <si>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</si>
  <si>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</si>
  <si>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</si>
  <si>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</si>
  <si>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</si>
  <si>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</si>
  <si>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</si>
  <si>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</si>
  <si>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</si>
  <si>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</si>
  <si>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</si>
  <si>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</si>
  <si>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</si>
  <si>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</si>
  <si>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</si>
  <si>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</si>
  <si>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</si>
  <si>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</si>
  <si>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</si>
  <si>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</si>
  <si>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</si>
  <si>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</si>
  <si>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</si>
  <si>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</si>
  <si>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</si>
  <si>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</si>
  <si>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</si>
  <si>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</si>
  <si>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</si>
  <si>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</si>
  <si>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</si>
  <si>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</si>
  <si>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</si>
  <si>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</si>
  <si>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</si>
  <si>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</si>
  <si>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</si>
  <si>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</si>
  <si>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</si>
  <si>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</si>
  <si>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</si>
  <si>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</si>
  <si>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</si>
  <si>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</si>
  <si>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</si>
  <si>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</si>
  <si>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</si>
  <si>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</si>
  <si>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</si>
  <si>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</si>
  <si>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</si>
  <si>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</si>
  <si>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</si>
  <si>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</si>
  <si>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</si>
  <si>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</si>
  <si>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</si>
  <si>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</si>
  <si>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</si>
  <si>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</si>
  <si>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</si>
  <si>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</si>
  <si>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</si>
  <si>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</si>
  <si>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</si>
  <si>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</si>
  <si>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</si>
  <si>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</si>
  <si>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</si>
  <si>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</si>
  <si>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</si>
  <si>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</si>
  <si>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</si>
  <si>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</si>
  <si>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</si>
  <si>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</si>
  <si>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</si>
  <si>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</si>
  <si>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</si>
  <si>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</si>
  <si>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</si>
  <si>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</si>
  <si>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</si>
  <si>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</si>
  <si>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</si>
  <si>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</si>
  <si>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</si>
  <si>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</si>
  <si>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</si>
  <si>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</si>
  <si>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</si>
  <si>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</si>
  <si>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</si>
  <si>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</si>
  <si>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</si>
  <si>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</si>
  <si>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</si>
  <si>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</si>
  <si>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</si>
  <si>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</si>
  <si>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</si>
  <si>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</si>
  <si>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</si>
  <si>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</si>
  <si>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</si>
  <si>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</si>
  <si>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</si>
  <si>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</si>
  <si>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</si>
  <si>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</si>
  <si>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</si>
  <si>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</si>
  <si>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</si>
  <si>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</si>
  <si>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</si>
  <si>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</si>
  <si>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</si>
  <si>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</si>
  <si>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</si>
  <si>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</si>
  <si>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</si>
  <si>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</si>
  <si>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</si>
  <si>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</si>
  <si>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</si>
  <si>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</si>
  <si>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</si>
  <si>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</si>
  <si>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</si>
  <si>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</si>
  <si>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</si>
  <si>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</si>
  <si>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</si>
  <si>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</si>
  <si>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</si>
  <si>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</si>
  <si>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</si>
  <si>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</si>
  <si>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</si>
  <si>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</si>
  <si>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</si>
  <si>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</si>
  <si>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</si>
  <si>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</si>
  <si>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</si>
  <si>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</si>
  <si>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</si>
  <si>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</si>
  <si>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</si>
  <si>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</si>
  <si>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</si>
  <si>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</si>
  <si>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</si>
  <si>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</si>
  <si>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</si>
  <si>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</si>
  <si>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</si>
  <si>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</si>
  <si>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</si>
  <si>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</si>
  <si>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</si>
  <si>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</si>
  <si>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</si>
  <si>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</si>
  <si>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</si>
  <si>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</si>
  <si>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</si>
  <si>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</si>
  <si>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</si>
  <si>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</si>
  <si>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</si>
  <si>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</si>
  <si>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</si>
  <si>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</si>
  <si>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</si>
  <si>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</si>
  <si>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</si>
  <si>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</si>
  <si>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</si>
  <si>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</si>
  <si>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</si>
  <si>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</si>
  <si>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</si>
  <si>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</si>
  <si>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</si>
  <si>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</si>
  <si>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</si>
  <si>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</si>
  <si>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</si>
  <si>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</si>
  <si>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</si>
  <si>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</si>
  <si>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</si>
  <si>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</si>
  <si>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</si>
  <si>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</si>
  <si>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</si>
  <si>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</si>
  <si>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</si>
  <si>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</si>
  <si>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</si>
  <si>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</si>
  <si>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</si>
  <si>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</si>
  <si>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</si>
  <si>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</si>
  <si>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</si>
  <si>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</si>
  <si>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</si>
  <si>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</si>
  <si>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</si>
  <si>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</si>
  <si>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</si>
  <si>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</si>
  <si>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</si>
  <si>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</si>
  <si>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</si>
  <si>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</si>
  <si>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</si>
  <si>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</si>
  <si>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</si>
  <si>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</si>
  <si>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</si>
  <si>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</si>
  <si>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</si>
  <si>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</si>
  <si>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</si>
  <si>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</si>
  <si>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</si>
  <si>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</si>
  <si>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</si>
  <si>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</si>
  <si>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</si>
  <si>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</si>
  <si>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</si>
  <si>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</si>
  <si>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</si>
  <si>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</si>
  <si>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</si>
  <si>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</si>
  <si>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</si>
  <si>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</si>
  <si>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</si>
  <si>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</si>
  <si>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</si>
  <si>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</si>
  <si>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</si>
  <si>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</si>
  <si>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</si>
  <si>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</si>
  <si>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</si>
  <si>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</si>
  <si>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</si>
  <si>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</si>
  <si>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</si>
  <si>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</si>
  <si>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</si>
  <si>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</si>
  <si>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</si>
  <si>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</si>
  <si>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</si>
  <si>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</si>
  <si>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</si>
  <si>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</si>
  <si>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</si>
  <si>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</si>
  <si>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</si>
  <si>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</si>
  <si>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</si>
  <si>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</si>
  <si>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</si>
  <si>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</si>
  <si>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</si>
  <si>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</si>
  <si>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</si>
  <si>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</si>
  <si>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</si>
  <si>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</si>
  <si>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</si>
  <si>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</si>
  <si>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</si>
  <si>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</si>
  <si>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</si>
  <si>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</si>
  <si>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</si>
  <si>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</si>
  <si>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</si>
  <si>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</si>
  <si>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</si>
  <si>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</si>
  <si>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</si>
  <si>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</si>
  <si>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</si>
  <si>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</si>
  <si>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</si>
  <si>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</si>
  <si>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</si>
  <si>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</si>
  <si>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</si>
  <si>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</si>
  <si>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</si>
  <si>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</si>
  <si>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</si>
  <si>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</si>
  <si>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</si>
  <si>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</si>
  <si>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</si>
  <si>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</si>
  <si>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</si>
  <si>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</si>
  <si>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</si>
  <si>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</si>
  <si>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</si>
  <si>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</si>
  <si>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</si>
  <si>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</si>
  <si>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</si>
  <si>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</si>
  <si>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</si>
  <si>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</si>
  <si>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</si>
  <si>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</si>
  <si>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</si>
  <si>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</si>
  <si>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</si>
  <si>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</si>
  <si>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</si>
  <si>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</si>
  <si>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</si>
  <si>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</si>
  <si>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</si>
  <si>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</si>
  <si>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</si>
  <si>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</si>
  <si>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</si>
  <si>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</si>
  <si>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</si>
  <si>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</si>
  <si>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</si>
  <si>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</si>
  <si>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</si>
  <si>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</si>
  <si>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</si>
  <si>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</si>
  <si>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</si>
  <si>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</si>
  <si>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</si>
  <si>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</si>
  <si>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</si>
  <si>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</si>
  <si>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</si>
  <si>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</si>
  <si>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</si>
  <si>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</si>
  <si>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</si>
  <si>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</si>
  <si>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</si>
  <si>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</si>
  <si>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</si>
  <si>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</si>
  <si>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</si>
  <si>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</si>
  <si>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</si>
  <si>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</si>
  <si>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</si>
  <si>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</si>
  <si>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</si>
  <si>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</si>
  <si>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</si>
  <si>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</si>
  <si>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</si>
  <si>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</si>
  <si>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</si>
  <si>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</si>
  <si>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</si>
  <si>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</si>
  <si>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</si>
  <si>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</si>
  <si>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</si>
  <si>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</si>
  <si>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</si>
  <si>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</si>
  <si>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</si>
  <si>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</si>
  <si>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</si>
  <si>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</si>
  <si>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</si>
  <si>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</si>
  <si>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</si>
  <si>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</si>
  <si>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</si>
  <si>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</si>
  <si>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</si>
  <si>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</si>
  <si>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</si>
  <si>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</si>
  <si>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</si>
  <si>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</si>
  <si>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</si>
  <si>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</si>
  <si>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</si>
  <si>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</si>
  <si>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</si>
  <si>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</si>
  <si>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</si>
  <si>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</si>
  <si>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</si>
  <si>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</si>
  <si>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</si>
  <si>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</si>
  <si>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</si>
  <si>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</si>
  <si>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</si>
  <si>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</si>
  <si>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</si>
  <si>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</si>
  <si>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</si>
  <si>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</si>
  <si>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</si>
  <si>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</si>
  <si>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</si>
  <si>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</si>
  <si>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</si>
  <si>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</si>
  <si>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</si>
  <si>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</si>
  <si>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</si>
  <si>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</si>
  <si>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</si>
  <si>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</si>
  <si>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</si>
  <si>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</si>
  <si>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</si>
  <si>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</si>
  <si>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</si>
  <si>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</si>
  <si>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</si>
  <si>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</si>
  <si>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</si>
  <si>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</si>
  <si>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</si>
  <si>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</si>
  <si>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</si>
  <si>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</si>
  <si>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</si>
  <si>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</si>
  <si>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</si>
  <si>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</si>
  <si>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</si>
  <si>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</si>
  <si>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</si>
  <si>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</si>
  <si>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</si>
  <si>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</si>
  <si>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</si>
  <si>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</si>
  <si>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</si>
  <si>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</si>
  <si>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</si>
  <si>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</si>
  <si>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</si>
  <si>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</si>
  <si>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</si>
  <si>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</si>
  <si>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</si>
  <si>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</si>
  <si>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</si>
  <si>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</si>
  <si>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</si>
  <si>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</si>
  <si>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</si>
  <si>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</si>
  <si>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</si>
  <si>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</si>
  <si>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</si>
  <si>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</si>
  <si>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</si>
  <si>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</si>
  <si>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</si>
  <si>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</si>
  <si>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</si>
  <si>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</si>
  <si>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</si>
  <si>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</si>
  <si>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</si>
  <si>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</si>
  <si>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</si>
  <si>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</si>
  <si>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</si>
  <si>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</si>
  <si>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</si>
  <si>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</si>
  <si>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</si>
  <si>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</si>
  <si>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</si>
  <si>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</si>
  <si>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</si>
  <si>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</si>
  <si>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</si>
  <si>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</si>
  <si>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</si>
  <si>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</si>
  <si>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</si>
  <si>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</si>
  <si>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</si>
  <si>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</si>
  <si>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</si>
  <si>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</si>
  <si>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</si>
  <si>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</si>
  <si>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</si>
  <si>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</si>
  <si>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</si>
  <si>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</si>
  <si>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</si>
  <si>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</si>
  <si>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</si>
  <si>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</si>
  <si>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</si>
  <si>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</si>
  <si>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</si>
  <si>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</si>
  <si>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</si>
  <si>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</si>
  <si>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</si>
  <si>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</si>
  <si>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</si>
  <si>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</si>
  <si>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</si>
  <si>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</si>
  <si>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</si>
  <si>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</si>
  <si>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</si>
  <si>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</si>
  <si>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</si>
  <si>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</si>
  <si>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</si>
  <si>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</si>
  <si>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</si>
  <si>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</si>
  <si>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</si>
  <si>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</si>
  <si>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</si>
  <si>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</si>
  <si>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</si>
  <si>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</si>
  <si>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</si>
  <si>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</si>
  <si>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</si>
  <si>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</si>
  <si>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</si>
  <si>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</si>
  <si>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</si>
  <si>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</si>
  <si>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</si>
  <si>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</si>
  <si>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</si>
  <si>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</si>
  <si>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</si>
  <si>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</si>
  <si>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</si>
  <si>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</si>
  <si>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</si>
  <si>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</si>
  <si>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</si>
  <si>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</si>
  <si>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</si>
  <si>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</si>
  <si>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</si>
  <si>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</si>
  <si>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</si>
  <si>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</si>
  <si>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</si>
  <si>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</si>
  <si>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</si>
  <si>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</si>
  <si>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</si>
  <si>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</si>
  <si>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</si>
  <si>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</si>
  <si>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</si>
  <si>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</si>
  <si>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</si>
  <si>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</si>
  <si>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</si>
  <si>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</si>
  <si>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</si>
  <si>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</si>
  <si>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</si>
  <si>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</si>
  <si>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</si>
  <si>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</si>
  <si>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</si>
  <si>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</si>
  <si>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</si>
  <si>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</si>
  <si>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</si>
  <si>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</si>
  <si>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</si>
  <si>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</si>
  <si>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</si>
  <si>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</si>
  <si>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</si>
  <si>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</si>
  <si>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</si>
  <si>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</si>
  <si>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</si>
  <si>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</si>
  <si>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</si>
  <si>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</si>
  <si>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</si>
  <si>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</si>
  <si>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</si>
  <si>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</si>
  <si>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</si>
  <si>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</si>
  <si>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</si>
  <si>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</si>
  <si>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</si>
  <si>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</si>
  <si>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</si>
  <si>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</si>
  <si>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</si>
  <si>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</si>
  <si>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</si>
  <si>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</si>
  <si>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</si>
  <si>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</si>
  <si>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</si>
  <si>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</si>
  <si>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</si>
  <si>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</si>
  <si>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</si>
  <si>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</si>
  <si>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</si>
  <si>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</si>
  <si>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</si>
  <si>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</si>
  <si>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</si>
  <si>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</si>
  <si>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</si>
  <si>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</si>
  <si>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</si>
  <si>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</si>
  <si>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</si>
  <si>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</si>
  <si>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</si>
  <si>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</si>
  <si>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</si>
  <si>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</si>
  <si>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</si>
  <si>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</si>
  <si>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</si>
  <si>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</si>
  <si>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</si>
  <si>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</si>
  <si>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</si>
  <si>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</si>
  <si>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</si>
  <si>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</si>
  <si>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</si>
  <si>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</si>
  <si>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</si>
  <si>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</si>
  <si>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</si>
  <si>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</si>
  <si>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</si>
  <si>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</si>
  <si>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</si>
  <si>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</si>
  <si>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</si>
  <si>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</si>
  <si>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</si>
  <si>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</si>
  <si>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</si>
  <si>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</si>
  <si>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</si>
  <si>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</si>
  <si>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</si>
  <si>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</si>
  <si>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</si>
  <si>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</si>
  <si>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</si>
  <si>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</si>
  <si>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</si>
  <si>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</si>
  <si>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</si>
  <si>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</si>
  <si>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</si>
  <si>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</si>
  <si>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</si>
  <si>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</si>
  <si>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</si>
  <si>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</si>
  <si>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</si>
  <si>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</si>
  <si>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</si>
  <si>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</si>
  <si>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</si>
  <si>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</si>
  <si>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</si>
  <si>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</si>
  <si>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</si>
  <si>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</si>
  <si>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</si>
  <si>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</si>
  <si>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</si>
  <si>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</si>
  <si>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</si>
  <si>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</si>
  <si>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</si>
  <si>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</si>
  <si>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</si>
  <si>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</si>
  <si>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</si>
  <si>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</si>
  <si>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</si>
  <si>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</si>
  <si>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</si>
  <si>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</si>
  <si>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</si>
  <si>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</si>
  <si>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</si>
  <si>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</si>
  <si>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</si>
  <si>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</si>
  <si>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</si>
  <si>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</si>
  <si>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</si>
  <si>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</si>
  <si>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</si>
  <si>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</si>
  <si>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</si>
  <si>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</si>
  <si>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</si>
  <si>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</si>
  <si>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</si>
  <si>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</si>
  <si>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</si>
  <si>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</si>
  <si>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</si>
  <si>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</si>
  <si>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</si>
  <si>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</si>
  <si>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</si>
  <si>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</si>
  <si>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</si>
  <si>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</si>
  <si>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</si>
  <si>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</si>
  <si>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</si>
  <si>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</si>
  <si>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</si>
  <si>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</si>
  <si>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</si>
  <si>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</si>
  <si>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</si>
  <si>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</si>
  <si>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</si>
  <si>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</si>
  <si>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</si>
  <si>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</si>
  <si>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</si>
  <si>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</si>
  <si>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</si>
  <si>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</si>
  <si>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</si>
  <si>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</si>
  <si>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</si>
  <si>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</si>
  <si>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</si>
  <si>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</si>
  <si>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</si>
  <si>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</si>
  <si>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</si>
  <si>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</si>
  <si>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</si>
  <si>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</si>
  <si>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</si>
  <si>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</si>
  <si>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</si>
  <si>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</si>
  <si>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</si>
  <si>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</si>
  <si>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</si>
  <si>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</si>
  <si>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</si>
  <si>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</si>
  <si>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</si>
  <si>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</si>
  <si>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</si>
  <si>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</si>
  <si>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</si>
  <si>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</si>
  <si>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</si>
  <si>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</si>
  <si>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</si>
  <si>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</si>
  <si>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</si>
  <si>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</si>
  <si>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</si>
  <si>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</si>
  <si>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</si>
  <si>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</si>
  <si>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</si>
  <si>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</si>
  <si>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</si>
  <si>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</si>
  <si>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</si>
  <si>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</si>
  <si>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</si>
  <si>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</si>
  <si>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</si>
  <si>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</si>
  <si>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</si>
  <si>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</si>
  <si>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</si>
  <si>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</si>
  <si>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</si>
  <si>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</si>
  <si>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</si>
  <si>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</si>
  <si>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</si>
  <si>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</si>
  <si>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</si>
  <si>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</si>
  <si>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</si>
  <si>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</si>
  <si>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</si>
  <si>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</si>
  <si>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</si>
  <si>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</si>
  <si>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</si>
  <si>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</si>
  <si>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</si>
  <si>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</si>
  <si>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</si>
  <si>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</si>
  <si>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</si>
  <si>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</si>
  <si>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</si>
  <si>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</si>
  <si>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</si>
  <si>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</si>
  <si>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</si>
  <si>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</si>
  <si>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</si>
  <si>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</si>
  <si>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</si>
  <si>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</si>
  <si>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</si>
  <si>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</si>
  <si>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</si>
  <si>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</si>
  <si>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</si>
  <si>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</si>
  <si>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</si>
  <si>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</si>
  <si>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</si>
  <si>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</si>
  <si>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</si>
  <si>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</si>
  <si>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</si>
  <si>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</si>
  <si>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</si>
  <si>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</si>
  <si>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</si>
  <si>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</si>
  <si>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</si>
  <si>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</si>
  <si>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</si>
  <si>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</si>
  <si>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</si>
  <si>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</si>
  <si>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</si>
  <si>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</si>
  <si>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</si>
  <si>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</si>
  <si>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</si>
  <si>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</si>
  <si>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</si>
  <si>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</si>
  <si>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</si>
  <si>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</si>
  <si>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</si>
  <si>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</si>
  <si>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</si>
  <si>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</si>
  <si>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</si>
  <si>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</si>
  <si>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</si>
  <si>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</si>
  <si>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</si>
  <si>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</si>
  <si>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</si>
  <si>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</si>
  <si>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</si>
  <si>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</si>
  <si>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</si>
  <si>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</si>
  <si>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</si>
  <si>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</si>
  <si>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</si>
  <si>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</si>
  <si>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</si>
  <si>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</si>
  <si>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</si>
  <si>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</si>
  <si>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</si>
  <si>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</si>
  <si>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</si>
  <si>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</si>
  <si>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</si>
  <si>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</si>
  <si>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</si>
  <si>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</si>
  <si>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</si>
  <si>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</si>
  <si>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</si>
  <si>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</si>
  <si>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</si>
  <si>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</si>
  <si>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</si>
  <si>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</si>
  <si>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</si>
  <si>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</si>
  <si>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</si>
  <si>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</si>
  <si>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</si>
  <si>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</si>
  <si>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</si>
  <si>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</si>
  <si>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</si>
  <si>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</si>
  <si>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</si>
  <si>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</si>
  <si>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</si>
  <si>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</si>
  <si>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</si>
  <si>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</si>
  <si>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</si>
  <si>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</si>
  <si>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</si>
  <si>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</si>
  <si>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</si>
  <si>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</si>
  <si>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</si>
  <si>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</si>
  <si>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</si>
  <si>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</si>
  <si>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</si>
  <si>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</si>
  <si>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</si>
  <si>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</si>
  <si>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</si>
  <si>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</si>
  <si>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</si>
  <si>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</si>
  <si>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</si>
  <si>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</si>
  <si>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</si>
  <si>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</si>
  <si>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</si>
  <si>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</si>
  <si>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</si>
  <si>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</si>
  <si>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</si>
  <si>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</si>
  <si>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</si>
  <si>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</si>
  <si>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</si>
  <si>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</si>
  <si>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</si>
  <si>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</si>
  <si>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</si>
  <si>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</si>
  <si>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</si>
  <si>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</si>
  <si>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</si>
  <si>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</si>
  <si>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</si>
  <si>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</si>
  <si>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</si>
  <si>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</si>
  <si>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</si>
  <si>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</si>
  <si>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</si>
  <si>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</si>
  <si>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</si>
  <si>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</si>
  <si>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</si>
  <si>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</si>
  <si>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</si>
  <si>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</si>
  <si>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</si>
  <si>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</si>
  <si>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</si>
  <si>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</si>
  <si>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</si>
  <si>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</si>
  <si>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</si>
  <si>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</si>
  <si>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</si>
  <si>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</si>
  <si>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</si>
  <si>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</si>
  <si>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</si>
  <si>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</si>
  <si>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</si>
  <si>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</si>
  <si>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</si>
  <si>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</si>
  <si>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</si>
  <si>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</si>
  <si>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</si>
  <si>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</si>
  <si>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</si>
  <si>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</si>
  <si>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</si>
  <si>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</si>
  <si>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</si>
  <si>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</si>
  <si>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</si>
  <si>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</si>
  <si>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</si>
  <si>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</si>
  <si>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</si>
  <si>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</si>
  <si>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</si>
  <si>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</si>
  <si>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</si>
  <si>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</si>
  <si>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</si>
  <si>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</si>
  <si>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</si>
  <si>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</si>
  <si>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</si>
  <si>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</si>
  <si>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</si>
  <si>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</si>
  <si>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</si>
  <si>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</si>
  <si>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</si>
  <si>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</si>
  <si>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</si>
  <si>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</si>
  <si>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</si>
  <si>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</si>
  <si>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</si>
  <si>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</si>
  <si>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</si>
  <si>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</si>
  <si>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</si>
  <si>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</si>
  <si>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</si>
  <si>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</si>
  <si>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</si>
  <si>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</si>
  <si>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</si>
  <si>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</si>
  <si>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</si>
  <si>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</si>
  <si>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</si>
  <si>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</si>
  <si>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</si>
  <si>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</si>
  <si>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</si>
  <si>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</si>
  <si>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</si>
  <si>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</si>
  <si>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</si>
  <si>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</si>
  <si>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</si>
  <si>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</si>
  <si>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</si>
  <si>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</si>
  <si>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</si>
  <si>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</si>
  <si>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</si>
  <si>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</si>
  <si>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</si>
  <si>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</si>
  <si>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</si>
  <si>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</si>
  <si>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</si>
  <si>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</si>
  <si>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</si>
  <si>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</si>
  <si>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</si>
  <si>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</si>
  <si>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</si>
  <si>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</si>
  <si>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</si>
  <si>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</si>
  <si>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</si>
  <si>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</si>
  <si>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</si>
  <si>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</si>
  <si>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</si>
  <si>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</si>
  <si>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</si>
  <si>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</si>
  <si>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</si>
  <si>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</si>
  <si>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</si>
  <si>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</si>
  <si>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</si>
  <si>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</si>
  <si>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</si>
  <si>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</si>
  <si>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</si>
  <si>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</si>
  <si>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</si>
  <si>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</si>
  <si>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</si>
  <si>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</si>
  <si>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</si>
  <si>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</si>
  <si>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</si>
  <si>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</si>
  <si>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</si>
  <si>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</si>
  <si>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</si>
  <si>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</si>
  <si>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</si>
  <si>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</si>
  <si>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</si>
  <si>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</si>
  <si>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</si>
  <si>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</si>
  <si>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</si>
  <si>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</si>
  <si>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</si>
  <si>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</si>
  <si>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</si>
  <si>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</si>
  <si>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</si>
  <si>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</si>
  <si>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</si>
  <si>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</si>
  <si>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</si>
  <si>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</si>
  <si>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</si>
  <si>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</si>
  <si>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</si>
  <si>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</si>
  <si>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</si>
  <si>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</si>
  <si>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</si>
  <si>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</si>
  <si>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</si>
  <si>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</si>
  <si>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</si>
  <si>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</si>
  <si>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</si>
  <si>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</si>
  <si>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</si>
  <si>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</si>
  <si>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</si>
  <si>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</si>
  <si>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</si>
  <si>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</si>
  <si>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</si>
  <si>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</si>
  <si>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</si>
  <si>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</si>
  <si>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</si>
  <si>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</si>
  <si>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</si>
  <si>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</si>
  <si>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</si>
  <si>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</si>
  <si>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</si>
  <si>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</si>
  <si>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</si>
  <si>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</si>
  <si>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</si>
  <si>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</si>
  <si>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</si>
  <si>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</si>
  <si>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</si>
  <si>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</si>
  <si>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</si>
  <si>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</si>
  <si>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</si>
  <si>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</si>
  <si>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</si>
  <si>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</si>
  <si>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</si>
  <si>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</si>
  <si>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</si>
  <si>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</si>
  <si>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</si>
  <si>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</si>
  <si>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</si>
  <si>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</si>
  <si>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</si>
  <si>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</si>
  <si>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</si>
  <si>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</si>
  <si>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</si>
  <si>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</si>
  <si>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</si>
  <si>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</si>
  <si>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</si>
  <si>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</si>
  <si>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</si>
  <si>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</si>
  <si>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</si>
  <si>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</si>
  <si>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</si>
  <si>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</si>
  <si>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</si>
  <si>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</si>
  <si>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</si>
  <si>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</si>
  <si>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</si>
  <si>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</si>
  <si>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</si>
  <si>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</si>
  <si>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</si>
  <si>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</si>
  <si>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</si>
  <si>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</si>
  <si>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</si>
  <si>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</si>
  <si>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</si>
  <si>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</si>
  <si>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</si>
  <si>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</si>
  <si>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</si>
  <si>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</si>
  <si>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</si>
  <si>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</si>
  <si>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</si>
  <si>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</si>
  <si>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</si>
  <si>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</si>
  <si>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</si>
  <si>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</si>
  <si>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</si>
  <si>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</si>
  <si>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</si>
  <si>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</si>
  <si>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</si>
  <si>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</si>
  <si>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</si>
  <si>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</si>
  <si>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</si>
  <si>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</si>
  <si>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</si>
  <si>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</si>
  <si>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</si>
  <si>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</si>
  <si>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</si>
  <si>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</si>
  <si>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</si>
  <si>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</si>
  <si>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</si>
  <si>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</si>
  <si>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</si>
  <si>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</si>
  <si>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</si>
  <si>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</si>
  <si>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</si>
  <si>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</si>
  <si>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</si>
  <si>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</si>
  <si>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</si>
  <si>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</si>
  <si>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</si>
  <si>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</si>
  <si>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</si>
  <si>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</si>
  <si>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</si>
  <si>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</si>
  <si>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</si>
  <si>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</si>
  <si>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</si>
  <si>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</si>
  <si>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</si>
  <si>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</si>
  <si>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</si>
  <si>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</si>
  <si>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</si>
  <si>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</si>
  <si>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</si>
  <si>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</si>
  <si>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</si>
  <si>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</si>
  <si>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</si>
  <si>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</si>
  <si>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</si>
  <si>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</si>
  <si>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</si>
  <si>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</si>
  <si>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</si>
  <si>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</si>
  <si>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</si>
  <si>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</si>
  <si>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</si>
  <si>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</si>
  <si>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</si>
  <si>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</si>
  <si>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</si>
  <si>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</si>
  <si>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</si>
  <si>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</si>
  <si>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</si>
  <si>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</si>
  <si>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</si>
  <si>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</si>
  <si>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</si>
  <si>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</si>
  <si>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</si>
  <si>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</si>
  <si>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</si>
  <si>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</si>
  <si>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</si>
  <si>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</si>
  <si>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</si>
  <si>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</si>
  <si>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</si>
  <si>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</si>
  <si>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</si>
  <si>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</si>
  <si>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</si>
  <si>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</si>
  <si>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</si>
  <si>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</si>
  <si>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</si>
  <si>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</si>
  <si>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</si>
  <si>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</si>
  <si>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</si>
  <si>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</si>
  <si>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</si>
  <si>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</si>
  <si>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</si>
  <si>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</si>
  <si>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</si>
  <si>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</si>
  <si>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</si>
  <si>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</si>
  <si>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</si>
  <si>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</si>
  <si>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</si>
  <si>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</si>
  <si>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</si>
  <si>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</si>
  <si>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</si>
  <si>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</si>
  <si>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</si>
  <si>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</si>
  <si>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</si>
  <si>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</si>
  <si>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</si>
  <si>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</si>
  <si>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</si>
  <si>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</si>
  <si>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</si>
  <si>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</si>
  <si>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</si>
  <si>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</si>
  <si>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</si>
  <si>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</si>
  <si>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</si>
  <si>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</si>
  <si>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</si>
  <si>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</si>
  <si>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</si>
  <si>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</si>
  <si>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</si>
  <si>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</si>
  <si>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</si>
  <si>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</si>
  <si>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</si>
  <si>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</si>
  <si>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</si>
  <si>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</si>
  <si>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</si>
  <si>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</si>
  <si>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</si>
  <si>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</si>
  <si>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</si>
  <si>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</si>
  <si>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</si>
  <si>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</si>
  <si>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</si>
  <si>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</si>
  <si>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</si>
  <si>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</si>
  <si>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</si>
  <si>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</si>
  <si>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</si>
  <si>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</si>
  <si>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</si>
  <si>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</si>
  <si>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</si>
  <si>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</si>
  <si>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</si>
  <si>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</si>
  <si>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</si>
  <si>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</si>
  <si>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</si>
  <si>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</si>
  <si>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</si>
  <si>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</si>
  <si>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</si>
  <si>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</si>
  <si>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</si>
  <si>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</si>
  <si>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</si>
  <si>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</si>
  <si>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</si>
  <si>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</si>
  <si>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</si>
  <si>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</si>
  <si>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</si>
  <si>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</si>
  <si>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</si>
  <si>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</si>
  <si>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</si>
  <si>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</si>
  <si>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</si>
  <si>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</si>
  <si>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</si>
  <si>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</si>
  <si>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</si>
  <si>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</si>
  <si>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</si>
  <si>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</si>
  <si>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</si>
  <si>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</si>
  <si>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</si>
  <si>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</si>
  <si>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</si>
  <si>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</si>
  <si>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</si>
  <si>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</si>
  <si>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</si>
  <si>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</si>
  <si>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</si>
  <si>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</si>
  <si>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</si>
  <si>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</si>
  <si>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</si>
  <si>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</si>
  <si>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</si>
  <si>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</si>
  <si>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</si>
  <si>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</si>
  <si>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</si>
  <si>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</si>
  <si>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</si>
  <si>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</si>
  <si>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</si>
  <si>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</si>
  <si>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</si>
  <si>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</si>
  <si>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</si>
  <si>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</si>
  <si>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</si>
  <si>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</si>
  <si>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</si>
  <si>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</si>
  <si>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</si>
  <si>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</si>
  <si>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</si>
  <si>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</si>
  <si>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</si>
  <si>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</si>
  <si>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</si>
  <si>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</si>
  <si>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</si>
  <si>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</si>
  <si>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</si>
  <si>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</si>
  <si>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</si>
  <si>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</si>
  <si>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</si>
  <si>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</si>
  <si>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</si>
  <si>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</si>
  <si>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</si>
  <si>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</si>
  <si>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</si>
  <si>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</si>
  <si>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</si>
  <si>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</si>
  <si>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</si>
  <si>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</si>
  <si>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</si>
  <si>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</si>
  <si>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</si>
  <si>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</si>
  <si>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</si>
  <si>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</si>
  <si>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</si>
  <si>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</si>
  <si>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</si>
  <si>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</si>
  <si>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</si>
  <si>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</si>
  <si>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</si>
  <si>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</si>
  <si>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</si>
  <si>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</si>
  <si>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</si>
  <si>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</si>
  <si>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</si>
  <si>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</si>
  <si>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</si>
  <si>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</si>
  <si>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</si>
  <si>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</si>
  <si>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</si>
  <si>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</si>
  <si>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</si>
  <si>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</si>
  <si>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</si>
  <si>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</si>
  <si>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</si>
  <si>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</si>
  <si>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</si>
  <si>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</si>
  <si>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</si>
  <si>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</si>
  <si>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</si>
  <si>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</si>
  <si>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</si>
  <si>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</si>
  <si>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</si>
  <si>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</si>
  <si>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</si>
  <si>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</si>
  <si>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</si>
  <si>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</si>
  <si>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</si>
  <si>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</si>
  <si>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</si>
  <si>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</si>
  <si>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</si>
  <si>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</si>
  <si>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</si>
  <si>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</si>
  <si>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</si>
  <si>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</si>
  <si>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</si>
  <si>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</si>
  <si>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</si>
  <si>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</si>
  <si>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</si>
  <si>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</si>
  <si>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</si>
  <si>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</si>
  <si>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</si>
  <si>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</si>
  <si>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</si>
  <si>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</si>
  <si>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</si>
  <si>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</si>
  <si>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</si>
  <si>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</si>
  <si>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</si>
  <si>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</si>
  <si>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</si>
  <si>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</si>
  <si>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</si>
  <si>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</si>
  <si>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</si>
  <si>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</si>
  <si>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</si>
  <si>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</si>
  <si>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</si>
  <si>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</si>
  <si>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</si>
  <si>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</si>
  <si>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</si>
  <si>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</si>
  <si>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</si>
  <si>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</si>
  <si>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</si>
  <si>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</si>
  <si>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</si>
  <si>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</si>
  <si>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</si>
  <si>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</si>
  <si>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</si>
  <si>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</si>
  <si>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</si>
  <si>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</si>
  <si>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</si>
  <si>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</si>
  <si>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</si>
  <si>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</si>
  <si>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</si>
  <si>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</si>
  <si>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</si>
  <si>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</si>
  <si>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</si>
  <si>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</si>
  <si>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</si>
  <si>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</si>
  <si>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</si>
  <si>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</si>
  <si>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</si>
  <si>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</si>
  <si>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</si>
  <si>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</si>
  <si>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</si>
  <si>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</si>
  <si>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</si>
  <si>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</si>
  <si>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</si>
  <si>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</si>
  <si>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</si>
  <si>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</si>
  <si>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</si>
  <si>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</si>
  <si>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</si>
  <si>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</si>
  <si>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</si>
  <si>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</si>
  <si>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</si>
  <si>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</si>
  <si>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</si>
  <si>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</si>
  <si>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</si>
  <si>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</si>
  <si>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</si>
  <si>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</si>
  <si>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</si>
  <si>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</si>
  <si>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</si>
  <si>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</si>
  <si>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</si>
  <si>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</si>
  <si>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</si>
  <si>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</si>
  <si>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</si>
  <si>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</si>
  <si>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</si>
  <si>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</si>
  <si>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</si>
  <si>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</si>
  <si>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</si>
  <si>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</si>
  <si>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</si>
  <si>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</si>
  <si>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</si>
  <si>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</si>
  <si>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</si>
  <si>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</si>
  <si>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</si>
  <si>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</si>
  <si>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</si>
  <si>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</si>
  <si>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</si>
  <si>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</si>
  <si>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</si>
  <si>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</si>
  <si>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</si>
  <si>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</si>
  <si>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</si>
  <si>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</si>
  <si>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</si>
  <si>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</si>
  <si>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</si>
  <si>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</si>
  <si>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</si>
  <si>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</si>
  <si>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</si>
  <si>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</si>
  <si>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</si>
  <si>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</si>
  <si>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</si>
  <si>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</si>
  <si>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</si>
  <si>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</si>
  <si>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</si>
  <si>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</si>
  <si>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</si>
  <si>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</si>
  <si>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</si>
  <si>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</si>
  <si>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</si>
  <si>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</si>
  <si>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</si>
  <si>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</si>
  <si>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</si>
  <si>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</si>
  <si>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</si>
  <si>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</si>
  <si>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</si>
  <si>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</si>
  <si>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</si>
  <si>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</si>
  <si>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</si>
  <si>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</si>
  <si>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</si>
  <si>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</si>
  <si>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</si>
  <si>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</si>
  <si>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</si>
  <si>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</si>
  <si>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</si>
  <si>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</si>
  <si>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</si>
  <si>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</si>
  <si>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</si>
  <si>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</si>
  <si>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</si>
  <si>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</si>
  <si>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</si>
  <si>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</si>
  <si>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</si>
  <si>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</si>
  <si>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</si>
  <si>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</si>
  <si>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</si>
  <si>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</si>
  <si>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</si>
  <si>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</si>
  <si>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</si>
  <si>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</si>
  <si>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</si>
  <si>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</si>
  <si>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</si>
  <si>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</si>
  <si>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</si>
  <si>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</si>
  <si>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</si>
  <si>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</si>
  <si>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</si>
  <si>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</si>
  <si>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</si>
  <si>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</si>
  <si>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</si>
  <si>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</si>
  <si>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</si>
  <si>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</si>
  <si>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</si>
  <si>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</si>
  <si>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</si>
  <si>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</si>
  <si>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</si>
  <si>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</si>
  <si>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</si>
  <si>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</si>
  <si>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</si>
  <si>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</si>
  <si>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</si>
  <si>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</si>
  <si>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</si>
  <si>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</si>
  <si>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</si>
  <si>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</si>
  <si>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</si>
  <si>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</si>
  <si>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</si>
  <si>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</si>
  <si>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</si>
  <si>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</si>
  <si>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</si>
  <si>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</si>
  <si>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</si>
  <si>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</si>
  <si>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</si>
  <si>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</si>
  <si>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</si>
  <si>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</si>
  <si>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</si>
  <si>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</si>
  <si>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</si>
  <si>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</si>
  <si>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</si>
  <si>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</si>
  <si>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</si>
  <si>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</si>
  <si>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</si>
  <si>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</si>
  <si>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</si>
  <si>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</si>
  <si>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</si>
  <si>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</si>
  <si>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</si>
  <si>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</si>
  <si>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</si>
  <si>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</si>
  <si>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</si>
  <si>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</si>
  <si>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</si>
  <si>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</si>
  <si>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</si>
  <si>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</si>
  <si>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</si>
  <si>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</si>
  <si>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</si>
  <si>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</si>
  <si>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</si>
  <si>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</si>
  <si>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</si>
  <si>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</si>
  <si>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</si>
  <si>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</si>
  <si>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</si>
  <si>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</si>
  <si>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</si>
  <si>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</si>
  <si>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</si>
  <si>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</si>
  <si>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</si>
  <si>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</si>
  <si>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</si>
  <si>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</si>
  <si>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</si>
  <si>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</si>
  <si>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</si>
  <si>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</si>
  <si>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</si>
  <si>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</si>
  <si>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</si>
  <si>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</si>
  <si>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</si>
  <si>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</si>
  <si>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</si>
  <si>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</si>
  <si>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</si>
  <si>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</si>
  <si>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</si>
  <si>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</si>
  <si>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</si>
  <si>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</si>
  <si>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</si>
  <si>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</si>
  <si>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</si>
  <si>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</si>
  <si>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</si>
  <si>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</si>
  <si>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</si>
  <si>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</si>
  <si>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</si>
  <si>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</si>
  <si>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</si>
  <si>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</si>
  <si>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</si>
  <si>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</si>
  <si>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</si>
  <si>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</si>
  <si>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</si>
  <si>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</si>
  <si>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</si>
  <si>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</si>
  <si>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</si>
  <si>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</si>
  <si>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</si>
  <si>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</si>
  <si>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</si>
  <si>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</si>
  <si>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</si>
  <si>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</si>
  <si>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</si>
  <si>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</si>
  <si>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</si>
  <si>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</si>
  <si>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</si>
  <si>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</si>
  <si>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</si>
  <si>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</si>
  <si>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</si>
  <si>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</si>
  <si>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</si>
  <si>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</si>
  <si>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</si>
  <si>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</si>
  <si>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</si>
  <si>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</si>
  <si>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</si>
  <si>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</si>
  <si>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</si>
  <si>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</si>
  <si>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</si>
  <si>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</si>
  <si>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</si>
  <si>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</si>
  <si>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</si>
  <si>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</si>
  <si>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</si>
  <si>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</si>
  <si>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</si>
  <si>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</si>
  <si>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</si>
  <si>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</si>
  <si>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</si>
  <si>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</si>
  <si>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</si>
  <si>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</si>
  <si>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</si>
  <si>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</si>
  <si>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</si>
  <si>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</si>
  <si>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</si>
  <si>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</si>
  <si>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</si>
  <si>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</si>
  <si>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</si>
  <si>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</si>
  <si>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</si>
  <si>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</si>
  <si>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</si>
  <si>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</si>
  <si>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</si>
  <si>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</si>
  <si>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</si>
  <si>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</si>
  <si>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</si>
  <si>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</si>
  <si>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</si>
  <si>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</si>
  <si>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</si>
  <si>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</si>
  <si>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</si>
  <si>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</si>
  <si>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</si>
  <si>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</si>
  <si>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</si>
  <si>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</si>
  <si>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</si>
  <si>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</si>
  <si>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</si>
  <si>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</si>
  <si>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</si>
  <si>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</si>
  <si>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</si>
  <si>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</si>
  <si>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</si>
  <si>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</si>
  <si>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</si>
  <si>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</si>
  <si>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</si>
  <si>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</si>
  <si>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</si>
  <si>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</si>
  <si>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</si>
  <si>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</si>
  <si>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</si>
  <si>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</si>
  <si>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</si>
  <si>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</si>
  <si>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</si>
  <si>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</si>
  <si>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</si>
  <si>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</si>
  <si>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</si>
  <si>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</si>
  <si>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</si>
  <si>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</si>
  <si>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</si>
  <si>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</si>
  <si>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</si>
  <si>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</si>
  <si>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</si>
  <si>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</si>
  <si>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</si>
  <si>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</si>
  <si>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</si>
  <si>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</si>
  <si>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</si>
  <si>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</si>
  <si>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</si>
  <si>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</si>
  <si>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</si>
  <si>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</si>
  <si>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</si>
  <si>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</si>
  <si>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</si>
  <si>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</si>
  <si>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</si>
  <si>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</si>
  <si>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</si>
  <si>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</si>
  <si>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</si>
  <si>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</si>
  <si>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</si>
  <si>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</si>
  <si>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</si>
  <si>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</si>
  <si>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</si>
  <si>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</si>
  <si>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</si>
  <si>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</si>
  <si>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</si>
  <si>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</si>
  <si>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</si>
  <si>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</si>
  <si>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</si>
  <si>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</si>
  <si>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</si>
  <si>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</si>
  <si>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</si>
  <si>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</si>
  <si>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</si>
  <si>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</si>
  <si>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</si>
  <si>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</si>
  <si>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</si>
  <si>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</si>
  <si>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</si>
  <si>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</si>
  <si>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</si>
  <si>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</si>
  <si>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</si>
  <si>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</si>
  <si>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</si>
  <si>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</si>
  <si>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</si>
  <si>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</si>
  <si>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</si>
  <si>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</si>
  <si>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</si>
  <si>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</si>
  <si>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</si>
  <si>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</si>
  <si>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</si>
  <si>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</si>
  <si>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</si>
  <si>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</si>
  <si>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</si>
  <si>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</si>
  <si>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</si>
  <si>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</si>
  <si>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</si>
  <si>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</si>
  <si>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</si>
  <si>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</si>
  <si>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</si>
  <si>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</si>
  <si>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</si>
  <si>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</si>
  <si>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</si>
  <si>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</si>
  <si>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</si>
  <si>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</si>
  <si>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</si>
  <si>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</si>
  <si>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</si>
  <si>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</si>
  <si>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</si>
  <si>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</si>
  <si>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</si>
  <si>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</si>
  <si>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</si>
  <si>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</si>
  <si>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</si>
  <si>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</si>
  <si>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</si>
  <si>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</si>
  <si>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</si>
  <si>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</si>
  <si>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</si>
  <si>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</si>
  <si>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</si>
  <si>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</si>
  <si>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</si>
  <si>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</si>
  <si>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</si>
  <si>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</si>
  <si>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</si>
  <si>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</si>
  <si>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</si>
  <si>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</si>
  <si>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</si>
  <si>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</si>
  <si>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</si>
  <si>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</si>
  <si>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</si>
  <si>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</si>
  <si>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</si>
  <si>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</si>
  <si>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</si>
  <si>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</si>
  <si>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</si>
  <si>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</si>
  <si>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</si>
  <si>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</si>
  <si>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</si>
  <si>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</si>
  <si>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</si>
  <si>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</si>
  <si>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</si>
  <si>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</si>
  <si>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</si>
  <si>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</si>
  <si>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</si>
  <si>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</si>
  <si>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</si>
  <si>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</si>
  <si>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</si>
  <si>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</si>
  <si>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</si>
  <si>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</si>
  <si>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</si>
  <si>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</si>
  <si>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</si>
  <si>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</si>
  <si>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</si>
  <si>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</si>
  <si>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</si>
  <si>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</si>
  <si>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</si>
  <si>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</si>
  <si>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</si>
  <si>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</si>
  <si>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</si>
  <si>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</si>
  <si>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</si>
  <si>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</si>
  <si>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</si>
  <si>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</si>
  <si>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</si>
  <si>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</si>
  <si>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</si>
  <si>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</si>
  <si>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</si>
  <si>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</si>
  <si>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</si>
  <si>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</si>
  <si>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</si>
  <si>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</si>
  <si>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</si>
  <si>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</si>
  <si>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</si>
  <si>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</si>
  <si>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</si>
  <si>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</si>
  <si>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</si>
  <si>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</si>
  <si>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</si>
  <si>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</si>
  <si>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</si>
  <si>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</si>
  <si>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</si>
  <si>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</si>
  <si>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</si>
  <si>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</si>
  <si>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</si>
  <si>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</si>
  <si>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</si>
  <si>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</si>
  <si>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</si>
  <si>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</si>
  <si>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</si>
  <si>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</si>
  <si>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</si>
  <si>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</si>
  <si>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</si>
  <si>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</si>
  <si>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</si>
  <si>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</si>
  <si>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</si>
  <si>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</si>
  <si>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</si>
  <si>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</si>
  <si>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</si>
  <si>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</si>
  <si>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</si>
  <si>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</si>
  <si>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</si>
  <si>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</si>
  <si>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</si>
  <si>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</si>
  <si>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</si>
  <si>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</si>
  <si>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</si>
  <si>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</si>
  <si>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</si>
  <si>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</si>
  <si>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</si>
  <si>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</si>
  <si>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</si>
  <si>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</si>
  <si>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</si>
  <si>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</si>
  <si>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</si>
  <si>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</si>
  <si>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</si>
  <si>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</si>
  <si>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</si>
  <si>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</si>
  <si>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</si>
  <si>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</si>
  <si>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</si>
  <si>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</si>
  <si>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</si>
  <si>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</si>
  <si>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</si>
  <si>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</si>
  <si>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</si>
  <si>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</si>
  <si>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</si>
  <si>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</si>
  <si>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</si>
  <si>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</si>
  <si>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</si>
  <si>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</si>
  <si>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</si>
  <si>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</si>
  <si>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</si>
  <si>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</si>
  <si>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</si>
  <si>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</si>
  <si>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</si>
  <si>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</si>
  <si>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</si>
  <si>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</si>
  <si>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</si>
  <si>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</si>
  <si>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</si>
  <si>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</si>
  <si>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</si>
  <si>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</si>
  <si>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</si>
  <si>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</si>
  <si>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</si>
  <si>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</si>
  <si>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</si>
  <si>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</si>
  <si>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</si>
  <si>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</si>
  <si>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</si>
  <si>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</si>
  <si>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</si>
  <si>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</si>
  <si>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</si>
  <si>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</si>
  <si>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</si>
  <si>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</si>
  <si>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</si>
  <si>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</si>
  <si>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</si>
  <si>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</si>
  <si>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</si>
  <si>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</si>
  <si>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</si>
  <si>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</si>
  <si>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</si>
  <si>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</si>
  <si>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</si>
  <si>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</si>
  <si>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</si>
  <si>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</si>
  <si>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</si>
  <si>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</si>
  <si>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</si>
  <si>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</si>
  <si>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</si>
  <si>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</si>
  <si>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</si>
  <si>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</si>
  <si>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</si>
  <si>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</si>
  <si>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</si>
  <si>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</si>
  <si>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</si>
  <si>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</si>
  <si>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</si>
  <si>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</si>
  <si>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</si>
  <si>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</si>
  <si>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</si>
  <si>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</si>
  <si>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</si>
  <si>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</si>
  <si>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</si>
  <si>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</si>
  <si>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</si>
  <si>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</si>
  <si>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</si>
  <si>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</si>
  <si>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</si>
  <si>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</si>
  <si>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</si>
  <si>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</si>
  <si>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</si>
  <si>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</si>
  <si>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</si>
  <si>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</si>
  <si>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</si>
  <si>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</si>
  <si>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</si>
  <si>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</si>
  <si>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</si>
  <si>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</si>
  <si>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</si>
  <si>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</si>
  <si>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</si>
  <si>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</si>
  <si>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</si>
  <si>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</si>
  <si>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</si>
  <si>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</si>
  <si>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</si>
  <si>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</si>
  <si>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</si>
  <si>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</si>
  <si>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</si>
  <si>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</si>
  <si>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</si>
  <si>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</si>
  <si>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</si>
  <si>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</si>
  <si>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</si>
  <si>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</si>
  <si>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</si>
  <si>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</si>
  <si>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</si>
  <si>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</si>
  <si>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</si>
  <si>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</si>
  <si>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</si>
  <si>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</si>
  <si>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</si>
  <si>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</si>
  <si>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</si>
  <si>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</si>
  <si>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</si>
  <si>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</si>
  <si>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</si>
  <si>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</si>
  <si>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</si>
  <si>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</si>
  <si>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</si>
  <si>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</si>
  <si>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</si>
  <si>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</si>
  <si>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</si>
  <si>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</si>
  <si>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</si>
  <si>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</si>
  <si>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</si>
  <si>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</si>
  <si>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</si>
  <si>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</si>
  <si>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</si>
  <si>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</si>
  <si>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</si>
  <si>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</si>
  <si>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</si>
  <si>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</si>
  <si>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</si>
  <si>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</si>
  <si>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</si>
  <si>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</si>
  <si>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</si>
  <si>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</si>
  <si>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</si>
  <si>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</si>
  <si>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</si>
  <si>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</si>
  <si>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</si>
  <si>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</si>
  <si>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</si>
  <si>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</si>
  <si>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</si>
  <si>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</si>
  <si>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</si>
  <si>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</si>
  <si>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</si>
  <si>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</si>
  <si>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</si>
  <si>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</si>
  <si>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</si>
  <si>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</si>
  <si>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</si>
  <si>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</si>
  <si>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</si>
  <si>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</si>
  <si>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</si>
  <si>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</si>
  <si>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</si>
  <si>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</si>
  <si>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</si>
  <si>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</si>
  <si>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</si>
  <si>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</si>
  <si>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</si>
  <si>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</si>
  <si>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</si>
  <si>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</si>
  <si>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</si>
  <si>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</si>
  <si>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</si>
  <si>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</si>
  <si>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</si>
  <si>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</si>
  <si>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</si>
  <si>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</si>
  <si>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</si>
  <si>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</si>
  <si>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</si>
  <si>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</si>
  <si>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</si>
  <si>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</si>
  <si>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</si>
  <si>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</si>
  <si>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</si>
  <si>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</si>
  <si>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</si>
  <si>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</si>
  <si>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</si>
  <si>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</si>
  <si>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</si>
  <si>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</si>
  <si>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</si>
  <si>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</si>
  <si>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</si>
  <si>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</si>
  <si>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</si>
  <si>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</si>
  <si>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</si>
  <si>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</si>
  <si>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</si>
  <si>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</si>
  <si>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</si>
  <si>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</si>
  <si>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</si>
  <si>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</si>
  <si>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</si>
  <si>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</si>
  <si>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</si>
  <si>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</si>
  <si>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</si>
  <si>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</si>
  <si>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</si>
  <si>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</si>
  <si>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</si>
  <si>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</si>
  <si>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</si>
  <si>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</si>
  <si>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</si>
  <si>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</si>
  <si>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</si>
  <si>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</si>
  <si>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</si>
  <si>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</si>
  <si>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</si>
  <si>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</si>
  <si>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</si>
  <si>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</si>
  <si>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</si>
  <si>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</si>
  <si>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</si>
  <si>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</si>
  <si>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</si>
  <si>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</si>
  <si>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</si>
  <si>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</si>
  <si>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</si>
  <si>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</si>
  <si>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</si>
  <si>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</si>
  <si>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</si>
  <si>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</si>
  <si>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</si>
  <si>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</si>
  <si>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</si>
  <si>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</si>
  <si>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</si>
  <si>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</si>
  <si>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</si>
  <si>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</si>
  <si>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</si>
  <si>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</si>
  <si>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</si>
  <si>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</si>
  <si>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</si>
  <si>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</si>
  <si>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</si>
  <si>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</si>
  <si>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</si>
  <si>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</si>
  <si>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</si>
  <si>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</si>
  <si>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</si>
  <si>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</si>
  <si>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</si>
  <si>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</si>
  <si>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</si>
  <si>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</si>
  <si>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</si>
  <si>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</si>
  <si>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</si>
  <si>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</si>
  <si>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</si>
  <si>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</si>
  <si>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</si>
  <si>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</si>
  <si>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</si>
  <si>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</si>
  <si>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</si>
  <si>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</si>
  <si>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</si>
  <si>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</si>
  <si>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</si>
  <si>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</si>
  <si>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</si>
  <si>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</si>
  <si>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</si>
  <si>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</si>
  <si>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</si>
  <si>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</si>
  <si>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</si>
  <si>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</si>
  <si>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</si>
  <si>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</si>
  <si>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</si>
  <si>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</si>
  <si>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</si>
  <si>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</si>
  <si>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</si>
  <si>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</si>
  <si>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</si>
  <si>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</si>
  <si>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</si>
  <si>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</si>
  <si>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</si>
  <si>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</si>
  <si>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</si>
  <si>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</si>
  <si>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</si>
  <si>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</si>
  <si>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</si>
  <si>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</si>
  <si>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</si>
  <si>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</si>
  <si>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</si>
  <si>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</si>
  <si>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</si>
  <si>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</si>
  <si>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</si>
  <si>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</si>
  <si>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</si>
  <si>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</si>
  <si>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</si>
  <si>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</si>
  <si>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</si>
  <si>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</si>
  <si>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</si>
  <si>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</si>
  <si>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</si>
  <si>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</si>
  <si>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</si>
  <si>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</si>
  <si>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</si>
  <si>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</si>
  <si>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</si>
  <si>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</si>
  <si>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</si>
  <si>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</si>
  <si>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</si>
  <si>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</si>
  <si>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</si>
  <si>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</si>
  <si>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</si>
  <si>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</si>
  <si>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</si>
  <si>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</si>
  <si>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</si>
  <si>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</si>
  <si>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</si>
  <si>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</si>
  <si>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</si>
  <si>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</si>
  <si>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</si>
  <si>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</si>
  <si>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</si>
  <si>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</si>
  <si>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</si>
  <si>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</si>
  <si>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</si>
  <si>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</si>
  <si>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</si>
  <si>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</si>
  <si>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</si>
  <si>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</si>
  <si>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</si>
  <si>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</si>
  <si>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</si>
  <si>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</si>
  <si>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</si>
  <si>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</si>
  <si>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</si>
  <si>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</si>
  <si>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</si>
  <si>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</si>
  <si>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</si>
  <si>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</si>
  <si>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</si>
  <si>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</si>
  <si>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</si>
  <si>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</si>
  <si>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</si>
  <si>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</si>
  <si>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</si>
  <si>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</si>
  <si>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</si>
  <si>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</si>
  <si>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</si>
  <si>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</si>
  <si>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</si>
  <si>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</si>
  <si>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</si>
  <si>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</si>
  <si>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</si>
  <si>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</si>
  <si>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</si>
  <si>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</si>
  <si>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</si>
  <si>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</si>
  <si>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</si>
  <si>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</si>
  <si>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</si>
  <si>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</si>
  <si>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</si>
  <si>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</si>
  <si>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</si>
  <si>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</si>
  <si>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</si>
  <si>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</si>
  <si>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</si>
  <si>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</si>
  <si>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</si>
  <si>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</si>
  <si>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</si>
  <si>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</si>
  <si>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</si>
  <si>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</si>
  <si>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</si>
  <si>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</si>
  <si>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</si>
  <si>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</si>
  <si>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</si>
  <si>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</si>
  <si>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</si>
  <si>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</si>
  <si>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</si>
  <si>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</si>
  <si>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</si>
  <si>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</si>
  <si>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</si>
  <si>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</si>
  <si>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</si>
  <si>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</si>
  <si>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</si>
  <si>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</si>
  <si>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</si>
  <si>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</si>
  <si>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</si>
  <si>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</si>
  <si>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</si>
  <si>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</si>
  <si>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</si>
  <si>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</si>
  <si>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</si>
  <si>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</si>
  <si>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</si>
  <si>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</si>
  <si>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</si>
  <si>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</si>
  <si>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</si>
  <si>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</si>
  <si>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</si>
  <si>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</si>
  <si>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</si>
  <si>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</si>
  <si>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</si>
  <si>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</si>
  <si>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</si>
  <si>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</si>
  <si>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</si>
  <si>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</si>
  <si>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</si>
  <si>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</si>
  <si>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</si>
  <si>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</si>
  <si>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</si>
  <si>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</si>
  <si>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</si>
  <si>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</si>
  <si>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</si>
  <si>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</si>
  <si>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</si>
  <si>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</si>
  <si>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</si>
  <si>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</si>
  <si>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</si>
  <si>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</si>
  <si>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</si>
  <si>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</si>
  <si>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</si>
  <si>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</si>
  <si>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</si>
  <si>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</si>
  <si>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</si>
  <si>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</si>
  <si>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</si>
  <si>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</si>
  <si>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</si>
  <si>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</si>
  <si>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</si>
  <si>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</si>
  <si>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</si>
  <si>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</si>
  <si>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</si>
  <si>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</si>
  <si>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</si>
  <si>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</si>
  <si>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</si>
  <si>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</si>
  <si>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</si>
  <si>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</si>
  <si>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</si>
  <si>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</si>
  <si>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</si>
  <si>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</si>
  <si>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</si>
  <si>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</si>
  <si>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</si>
  <si>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</si>
  <si>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</si>
  <si>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</si>
  <si>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</si>
  <si>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</si>
  <si>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</si>
  <si>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</si>
  <si>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</si>
  <si>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</si>
  <si>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</si>
  <si>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</si>
  <si>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</si>
  <si>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</si>
  <si>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</si>
  <si>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</si>
  <si>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</si>
  <si>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</si>
  <si>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</si>
  <si>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</si>
  <si>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</si>
  <si>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</si>
  <si>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</si>
  <si>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</si>
  <si>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</si>
  <si>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</si>
  <si>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</si>
  <si>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</si>
  <si>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</si>
  <si>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</si>
  <si>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</si>
  <si>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</si>
  <si>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</si>
  <si>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</si>
  <si>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</si>
  <si>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</si>
  <si>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</si>
  <si>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</si>
  <si>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</si>
  <si>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</si>
  <si>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</si>
  <si>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</si>
  <si>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</si>
  <si>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</si>
  <si>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</si>
  <si>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</si>
  <si>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</si>
  <si>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</si>
  <si>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</si>
  <si>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</si>
  <si>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</si>
  <si>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</si>
  <si>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</si>
  <si>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</si>
  <si>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</si>
  <si>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</si>
  <si>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</si>
  <si>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</si>
  <si>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</si>
  <si>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</si>
  <si>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</si>
  <si>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</si>
  <si>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</si>
  <si>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</si>
  <si>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</si>
  <si>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</si>
  <si>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</si>
  <si>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</si>
  <si>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</si>
  <si>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</si>
  <si>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</si>
  <si>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</si>
  <si>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</si>
  <si>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</si>
  <si>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</si>
  <si>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</si>
  <si>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</si>
  <si>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</si>
  <si>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</si>
  <si>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</si>
  <si>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</si>
  <si>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</si>
  <si>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</si>
  <si>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</si>
  <si>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</si>
  <si>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</si>
  <si>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</si>
  <si>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</si>
  <si>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</si>
  <si>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</si>
  <si>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</si>
  <si>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</si>
  <si>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</si>
  <si>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</si>
  <si>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</si>
  <si>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</si>
  <si>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</si>
  <si>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</si>
  <si>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</si>
  <si>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</si>
  <si>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</si>
  <si>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</si>
  <si>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</si>
  <si>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</si>
  <si>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</si>
  <si>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</si>
  <si>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</si>
  <si>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</si>
  <si>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</si>
  <si>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</si>
  <si>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</si>
  <si>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</si>
  <si>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</si>
  <si>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</si>
  <si>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</si>
  <si>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</si>
  <si>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</si>
  <si>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</si>
  <si>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</si>
  <si>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</si>
  <si>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</si>
  <si>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</si>
  <si>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</si>
  <si>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</si>
  <si>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</si>
  <si>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</si>
  <si>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</si>
  <si>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</si>
  <si>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</si>
  <si>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</si>
  <si>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</si>
  <si>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</si>
  <si>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</si>
  <si>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</si>
  <si>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</si>
  <si>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</si>
  <si>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</si>
  <si>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</si>
  <si>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</si>
  <si>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</si>
  <si>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</si>
  <si>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</si>
  <si>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</si>
  <si>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</si>
  <si>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</si>
  <si>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</si>
  <si>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</si>
  <si>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</si>
  <si>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</si>
  <si>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</si>
  <si>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</si>
  <si>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</si>
  <si>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</si>
  <si>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</si>
  <si>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</si>
  <si>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</si>
  <si>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</si>
  <si>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</si>
  <si>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</si>
  <si>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</si>
  <si>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</si>
  <si>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</si>
  <si>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</si>
  <si>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</si>
  <si>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</si>
  <si>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</si>
  <si>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</si>
  <si>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</si>
  <si>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</si>
  <si>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</si>
  <si>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</si>
  <si>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</si>
  <si>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</si>
  <si>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</si>
  <si>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</si>
  <si>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</si>
  <si>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</si>
  <si>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</si>
  <si>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</si>
  <si>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</si>
  <si>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</si>
  <si>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</si>
  <si>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</si>
  <si>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</si>
  <si>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</si>
  <si>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</si>
  <si>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</si>
  <si>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</si>
  <si>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</si>
  <si>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</si>
  <si>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</si>
  <si>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</si>
  <si>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</si>
  <si>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</si>
  <si>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</si>
  <si>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</si>
  <si>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</si>
  <si>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</si>
  <si>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</si>
  <si>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</si>
  <si>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</si>
  <si>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</si>
  <si>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</si>
  <si>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</si>
  <si>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</si>
  <si>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</si>
  <si>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</si>
  <si>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</si>
  <si>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</si>
  <si>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</si>
  <si>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</si>
  <si>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</si>
  <si>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</si>
  <si>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</si>
  <si>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</si>
  <si>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</si>
  <si>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</si>
  <si>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</si>
  <si>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</si>
  <si>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</si>
  <si>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</si>
  <si>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</si>
  <si>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</si>
  <si>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</si>
  <si>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</si>
  <si>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</si>
  <si>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</si>
  <si>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</si>
  <si>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</si>
  <si>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</si>
  <si>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</si>
  <si>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</si>
  <si>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</si>
  <si>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</si>
  <si>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</si>
  <si>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</si>
  <si>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</si>
  <si>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</si>
  <si>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</si>
  <si>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</si>
  <si>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</si>
  <si>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</si>
  <si>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</si>
  <si>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</si>
  <si>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</si>
  <si>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</si>
  <si>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</si>
  <si>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</si>
  <si>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</si>
  <si>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</si>
  <si>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</si>
  <si>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</si>
  <si>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</si>
  <si>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</si>
  <si>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</si>
  <si>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</si>
  <si>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</si>
  <si>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</si>
  <si>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</si>
  <si>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</si>
  <si>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</si>
  <si>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</si>
  <si>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</si>
  <si>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</si>
  <si>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</si>
  <si>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</si>
  <si>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</si>
  <si>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</si>
  <si>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</si>
  <si>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</si>
  <si>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</si>
  <si>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</si>
  <si>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</si>
  <si>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</si>
  <si>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</si>
  <si>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</si>
  <si>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</si>
  <si>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</si>
  <si>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</si>
  <si>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</si>
  <si>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</si>
  <si>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</si>
  <si>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</si>
  <si>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</si>
  <si>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</si>
  <si>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</si>
  <si>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</si>
  <si>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</si>
  <si>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</si>
  <si>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</si>
  <si>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</si>
  <si>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</si>
  <si>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</si>
  <si>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</si>
  <si>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</si>
  <si>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</si>
  <si>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</si>
  <si>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</si>
  <si>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</si>
  <si>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</si>
  <si>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</si>
  <si>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</si>
  <si>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</si>
  <si>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</si>
  <si>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</si>
  <si>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</si>
  <si>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</si>
  <si>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</si>
  <si>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</si>
  <si>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</si>
  <si>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</si>
  <si>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</si>
  <si>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</si>
  <si>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</si>
  <si>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</si>
  <si>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</si>
  <si>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</si>
  <si>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</si>
  <si>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</si>
  <si>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</si>
  <si>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</si>
  <si>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</si>
  <si>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</si>
  <si>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</si>
  <si>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</si>
  <si>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</si>
  <si>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</si>
  <si>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</si>
  <si>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</si>
  <si>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</si>
  <si>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</si>
  <si>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</si>
  <si>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</si>
  <si>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</si>
  <si>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</si>
  <si>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</si>
  <si>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</si>
  <si>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</si>
  <si>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</si>
  <si>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</si>
  <si>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</si>
  <si>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</si>
  <si>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</si>
  <si>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</si>
  <si>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</si>
  <si>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</si>
  <si>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</si>
  <si>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</si>
  <si>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</si>
  <si>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</si>
  <si>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</si>
  <si>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</si>
  <si>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</si>
  <si>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</si>
  <si>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</si>
  <si>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</si>
  <si>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</si>
  <si>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</si>
  <si>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</si>
  <si>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</si>
  <si>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</si>
  <si>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</si>
  <si>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</si>
  <si>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</si>
  <si>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</si>
  <si>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</si>
  <si>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</si>
  <si>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</si>
  <si>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</si>
  <si>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</si>
  <si>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</si>
  <si>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</si>
  <si>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</si>
  <si>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</si>
  <si>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</si>
  <si>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</si>
  <si>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</si>
  <si>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</si>
  <si>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</si>
  <si>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</si>
  <si>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</si>
  <si>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</si>
  <si>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</si>
  <si>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</si>
  <si>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</si>
  <si>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</si>
  <si>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</si>
  <si>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</si>
  <si>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</si>
  <si>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</si>
  <si>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</si>
  <si>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</si>
  <si>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</si>
  <si>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</si>
  <si>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</si>
  <si>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</si>
  <si>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</si>
  <si>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</si>
  <si>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</si>
  <si>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</si>
  <si>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</si>
  <si>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</si>
  <si>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</si>
  <si>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</si>
  <si>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</si>
  <si>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</si>
  <si>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</si>
  <si>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</si>
  <si>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</si>
  <si>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</si>
  <si>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</si>
  <si>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</si>
  <si>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</si>
  <si>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</si>
  <si>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</si>
  <si>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</si>
  <si>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</si>
  <si>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</si>
  <si>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</si>
  <si>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</si>
  <si>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</si>
  <si>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</si>
  <si>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</si>
  <si>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</si>
  <si>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</si>
  <si>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</si>
  <si>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</si>
  <si>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</si>
  <si>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</si>
  <si>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</si>
  <si>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</si>
  <si>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</si>
  <si>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</si>
  <si>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</si>
  <si>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</si>
  <si>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</si>
  <si>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</si>
  <si>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</si>
  <si>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</si>
  <si>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</si>
  <si>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</si>
  <si>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</si>
  <si>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</si>
  <si>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</si>
  <si>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</si>
  <si>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</si>
  <si>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</si>
  <si>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</si>
  <si>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</si>
  <si>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</si>
  <si>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</si>
  <si>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</si>
  <si>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</si>
  <si>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</si>
  <si>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</si>
  <si>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</si>
  <si>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</si>
  <si>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</si>
  <si>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</si>
  <si>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</si>
  <si>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</si>
  <si>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</si>
  <si>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</si>
  <si>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</si>
  <si>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</si>
  <si>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</si>
  <si>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</si>
  <si>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</si>
  <si>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</si>
  <si>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</si>
  <si>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</si>
  <si>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</si>
  <si>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</si>
  <si>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</si>
  <si>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</si>
  <si>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</si>
  <si>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</si>
  <si>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</si>
  <si>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</si>
  <si>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</si>
  <si>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</si>
  <si>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</si>
  <si>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</si>
  <si>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</si>
  <si>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</si>
  <si>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</si>
  <si>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</si>
  <si>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</si>
  <si>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</si>
  <si>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</si>
  <si>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</si>
  <si>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</si>
  <si>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</si>
  <si>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</si>
  <si>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</si>
  <si>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</si>
  <si>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</si>
  <si>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</si>
  <si>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</si>
  <si>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</si>
  <si>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</si>
  <si>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</si>
  <si>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</si>
  <si>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</si>
  <si>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</si>
  <si>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</si>
  <si>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</si>
  <si>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</si>
  <si>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</si>
  <si>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</si>
  <si>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</si>
  <si>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</si>
  <si>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</si>
  <si>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</si>
  <si>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</si>
  <si>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</si>
  <si>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</si>
  <si>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</si>
  <si>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</si>
  <si>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</si>
  <si>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</si>
  <si>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</si>
  <si>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</si>
  <si>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</si>
  <si>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</si>
  <si>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</si>
  <si>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</si>
  <si>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</si>
  <si>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</si>
  <si>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</si>
  <si>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</si>
  <si>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</si>
  <si>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</si>
  <si>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</si>
  <si>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</si>
  <si>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</si>
  <si>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</si>
  <si>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</si>
  <si>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</si>
  <si>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</si>
  <si>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</si>
  <si>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</si>
  <si>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</si>
  <si>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</si>
  <si>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</si>
  <si>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</si>
  <si>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</si>
  <si>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</si>
  <si>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</si>
  <si>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</si>
  <si>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</si>
  <si>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</si>
  <si>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</si>
  <si>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</si>
  <si>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</si>
  <si>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</si>
  <si>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</si>
  <si>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</si>
  <si>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</si>
  <si>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</si>
  <si>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</si>
  <si>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</si>
  <si>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</si>
  <si>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</si>
  <si>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</si>
  <si>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</si>
  <si>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</si>
  <si>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</si>
  <si>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</si>
  <si>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</si>
  <si>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</si>
  <si>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</si>
  <si>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</si>
  <si>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</si>
  <si>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</si>
  <si>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</si>
  <si>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</si>
  <si>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</si>
  <si>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</si>
  <si>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</si>
  <si>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</si>
  <si>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</si>
  <si>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</si>
  <si>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</si>
  <si>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</si>
  <si>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</si>
  <si>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</si>
  <si>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</si>
  <si>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</si>
  <si>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</si>
  <si>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</si>
  <si>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</si>
  <si>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</si>
  <si>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</si>
  <si>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</si>
  <si>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</si>
  <si>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</si>
  <si>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</si>
  <si>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</si>
  <si>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</si>
  <si>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</si>
  <si>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</si>
  <si>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</si>
  <si>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</si>
  <si>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</si>
  <si>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</si>
  <si>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</si>
  <si>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</si>
  <si>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</si>
  <si>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</si>
  <si>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</si>
  <si>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</si>
  <si>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</si>
  <si>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</si>
  <si>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</si>
  <si>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</si>
  <si>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</si>
  <si>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</si>
  <si>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</si>
  <si>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</si>
  <si>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</si>
  <si>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</si>
  <si>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</si>
  <si>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</si>
  <si>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</si>
  <si>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</si>
  <si>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</si>
  <si>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</si>
  <si>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</si>
  <si>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</si>
  <si>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</si>
  <si>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</si>
  <si>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</si>
  <si>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</si>
  <si>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</si>
  <si>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</si>
  <si>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</si>
  <si>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</si>
  <si>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</si>
  <si>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</si>
  <si>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</si>
  <si>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</si>
  <si>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</si>
  <si>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</si>
  <si>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</si>
  <si>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</si>
  <si>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</si>
  <si>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</si>
  <si>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</si>
  <si>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</si>
  <si>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</si>
  <si>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</si>
  <si>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</si>
  <si>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</si>
  <si>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</si>
  <si>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</si>
  <si>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</si>
  <si>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</si>
  <si>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</si>
  <si>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</si>
  <si>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</si>
  <si>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</si>
  <si>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</si>
  <si>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</si>
  <si>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</si>
  <si>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</si>
  <si>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</si>
  <si>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</si>
  <si>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</si>
  <si>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</si>
  <si>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</si>
  <si>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</si>
  <si>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</si>
  <si>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</si>
  <si>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</si>
  <si>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</si>
  <si>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</si>
  <si>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</si>
  <si>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</si>
  <si>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</si>
  <si>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</si>
  <si>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</si>
  <si>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</si>
  <si>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</si>
  <si>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</si>
  <si>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</si>
  <si>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</si>
  <si>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</si>
  <si>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</si>
  <si>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</si>
  <si>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</si>
  <si>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</si>
  <si>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</si>
  <si>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</si>
  <si>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</si>
  <si>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</si>
  <si>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</si>
  <si>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</si>
  <si>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</si>
  <si>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</si>
  <si>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</si>
  <si>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</si>
  <si>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</si>
  <si>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</si>
  <si>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</si>
  <si>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</si>
  <si>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</si>
  <si>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</si>
  <si>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</si>
  <si>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</si>
  <si>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</si>
  <si>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</si>
  <si>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</si>
  <si>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</si>
  <si>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</si>
  <si>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</si>
  <si>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</si>
  <si>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</si>
  <si>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</si>
  <si>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</si>
  <si>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</si>
  <si>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</si>
  <si>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</si>
  <si>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</si>
  <si>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</si>
  <si>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</si>
  <si>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</si>
  <si>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</si>
  <si>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</si>
  <si>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</si>
  <si>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</si>
  <si>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</si>
  <si>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</si>
  <si>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</si>
  <si>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</si>
  <si>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</si>
  <si>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</si>
  <si>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</si>
  <si>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</si>
  <si>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</si>
  <si>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</si>
  <si>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</si>
  <si>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</si>
  <si>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</si>
  <si>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</si>
  <si>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</si>
  <si>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</si>
  <si>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</si>
  <si>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</si>
  <si>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</si>
  <si>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</si>
  <si>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</si>
  <si>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</si>
  <si>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</si>
  <si>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</si>
  <si>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</si>
  <si>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</si>
  <si>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</si>
  <si>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</si>
  <si>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</si>
  <si>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</si>
  <si>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</si>
  <si>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</si>
  <si>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</si>
  <si>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</si>
  <si>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</si>
  <si>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</si>
  <si>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</si>
  <si>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</si>
  <si>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</si>
  <si>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</si>
  <si>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</si>
  <si>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</si>
  <si>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</si>
  <si>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</si>
  <si>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</si>
  <si>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</si>
  <si>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</si>
  <si>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</si>
  <si>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</si>
  <si>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</si>
  <si>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</si>
  <si>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</si>
  <si>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</si>
  <si>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</si>
  <si>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</si>
  <si>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</si>
  <si>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</si>
  <si>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</si>
  <si>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</si>
  <si>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</si>
  <si>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</si>
  <si>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</si>
  <si>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</si>
  <si>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</si>
  <si>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</si>
  <si>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</si>
  <si>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</si>
  <si>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</si>
  <si>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</si>
  <si>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</si>
  <si>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</si>
  <si>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</si>
  <si>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</si>
  <si>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</si>
  <si>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</si>
  <si>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</si>
  <si>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</si>
  <si>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</si>
  <si>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</si>
  <si>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</si>
  <si>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</si>
  <si>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</si>
  <si>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</si>
  <si>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</si>
  <si>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</si>
  <si>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</si>
  <si>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</si>
  <si>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</si>
  <si>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</si>
  <si>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</si>
  <si>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</si>
  <si>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</si>
  <si>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</si>
  <si>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</si>
  <si>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</si>
  <si>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</si>
  <si>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</si>
  <si>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</si>
  <si>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</si>
  <si>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</si>
  <si>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</si>
  <si>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</si>
  <si>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</si>
  <si>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</si>
  <si>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</si>
  <si>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</si>
  <si>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</si>
  <si>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</si>
  <si>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</si>
  <si>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</si>
  <si>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</si>
  <si>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</si>
  <si>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</si>
  <si>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</si>
  <si>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</si>
  <si>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</si>
  <si>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</si>
  <si>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</si>
  <si>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</si>
  <si>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</si>
  <si>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</si>
  <si>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</si>
  <si>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</si>
  <si>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</si>
  <si>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</si>
  <si>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</si>
  <si>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</si>
  <si>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</si>
  <si>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</si>
  <si>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</si>
  <si>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</si>
  <si>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</si>
  <si>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</si>
  <si>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</si>
  <si>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</si>
  <si>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</si>
  <si>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</si>
  <si>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</si>
  <si>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</si>
  <si>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</si>
  <si>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</si>
  <si>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</si>
  <si>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</si>
  <si>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</si>
  <si>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</si>
  <si>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</si>
  <si>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</si>
  <si>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</si>
  <si>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</si>
  <si>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</si>
  <si>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</si>
  <si>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</si>
  <si>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</si>
  <si>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</si>
  <si>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</si>
  <si>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</si>
  <si>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</si>
  <si>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</si>
  <si>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</si>
  <si>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</si>
  <si>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</si>
  <si>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</si>
  <si>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</si>
  <si>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</si>
  <si>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</si>
  <si>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</si>
  <si>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</si>
  <si>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</si>
  <si>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</si>
  <si>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</si>
  <si>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</si>
  <si>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</si>
  <si>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</si>
  <si>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</si>
  <si>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</si>
  <si>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</si>
  <si>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</si>
  <si>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</si>
  <si>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</si>
  <si>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</si>
  <si>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</si>
  <si>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</si>
  <si>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</si>
  <si>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</si>
  <si>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</si>
  <si>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</si>
  <si>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</si>
  <si>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</si>
  <si>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</si>
  <si>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</si>
  <si>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</si>
  <si>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</si>
  <si>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</si>
  <si>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</si>
  <si>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</si>
  <si>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</si>
  <si>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</si>
  <si>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</si>
  <si>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</si>
  <si>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</si>
  <si>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</si>
  <si>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</si>
  <si>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</si>
  <si>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</si>
  <si>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</si>
  <si>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</si>
  <si>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</si>
  <si>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</si>
  <si>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</si>
  <si>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</si>
  <si>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</si>
  <si>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</si>
  <si>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</si>
  <si>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</si>
  <si>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</si>
  <si>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</si>
  <si>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</si>
  <si>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</si>
  <si>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</si>
  <si>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</si>
  <si>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</si>
  <si>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</si>
  <si>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</si>
  <si>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</si>
  <si>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</si>
  <si>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</si>
  <si>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</si>
  <si>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</si>
  <si>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</si>
  <si>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</si>
  <si>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</si>
  <si>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</si>
  <si>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</si>
  <si>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</si>
  <si>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</si>
  <si>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</si>
  <si>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</si>
  <si>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</si>
  <si>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</si>
  <si>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</si>
  <si>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</si>
  <si>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</si>
  <si>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</si>
  <si>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</si>
  <si>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</si>
  <si>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</si>
  <si>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</si>
  <si>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</si>
  <si>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</si>
  <si>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</si>
  <si>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</si>
  <si>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</si>
  <si>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</si>
  <si>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</si>
  <si>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</si>
  <si>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</si>
  <si>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</si>
  <si>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</si>
  <si>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</si>
  <si>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</si>
  <si>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</si>
  <si>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</si>
  <si>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</si>
  <si>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</si>
  <si>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</si>
  <si>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</si>
  <si>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</si>
  <si>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</si>
  <si>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</si>
  <si>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</si>
  <si>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</si>
  <si>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</si>
  <si>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</si>
  <si>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</si>
  <si>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</si>
  <si>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</si>
  <si>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</si>
  <si>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</si>
  <si>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</si>
  <si>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</si>
  <si>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</si>
  <si>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</si>
  <si>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</si>
  <si>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</si>
  <si>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</si>
  <si>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</si>
  <si>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</si>
  <si>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</si>
  <si>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</si>
  <si>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</si>
  <si>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</si>
  <si>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</si>
  <si>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</si>
  <si>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</si>
  <si>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</si>
  <si>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</si>
  <si>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</si>
  <si>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</si>
  <si>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</si>
  <si>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</si>
  <si>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</si>
  <si>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</si>
  <si>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</si>
  <si>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</si>
  <si>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</si>
  <si>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</si>
  <si>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</si>
  <si>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</si>
  <si>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</si>
  <si>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</si>
  <si>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</si>
  <si>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</si>
  <si>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</si>
  <si>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</si>
  <si>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</si>
  <si>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</si>
  <si>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</si>
  <si>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</si>
  <si>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</si>
  <si>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</si>
  <si>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</si>
  <si>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</si>
  <si>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</si>
  <si>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</si>
  <si>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</si>
  <si>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</si>
  <si>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</si>
  <si>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</si>
  <si>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</si>
  <si>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</si>
  <si>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</si>
  <si>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</si>
  <si>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</si>
  <si>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</si>
  <si>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</si>
  <si>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</si>
  <si>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</si>
  <si>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</si>
  <si>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</si>
  <si>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</si>
  <si>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</si>
  <si>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</si>
  <si>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</si>
  <si>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</si>
  <si>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</si>
  <si>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</si>
  <si>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</si>
  <si>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</si>
  <si>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</si>
  <si>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</si>
  <si>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</si>
  <si>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</si>
  <si>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</si>
  <si>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</si>
  <si>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</si>
  <si>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</si>
  <si>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</si>
  <si>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</si>
  <si>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</si>
  <si>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</si>
  <si>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</si>
  <si>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</si>
  <si>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</si>
  <si>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</si>
  <si>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</si>
  <si>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</si>
  <si>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</si>
  <si>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</si>
  <si>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</si>
  <si>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</si>
  <si>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</si>
  <si>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</si>
  <si>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</si>
  <si>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</si>
  <si>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</si>
  <si>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</si>
  <si>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</si>
  <si>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</si>
  <si>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</si>
  <si>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</si>
  <si>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</si>
  <si>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</si>
  <si>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</si>
  <si>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</si>
  <si>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</si>
  <si>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</si>
  <si>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</si>
  <si>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</si>
  <si>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</si>
  <si>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</si>
  <si>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</si>
  <si>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</si>
  <si>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</si>
  <si>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</si>
  <si>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</si>
  <si>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</si>
  <si>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</si>
  <si>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</si>
  <si>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</si>
  <si>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</si>
  <si>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</si>
  <si>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</si>
  <si>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</si>
  <si>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</si>
  <si>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</si>
  <si>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</si>
  <si>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</si>
  <si>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</si>
  <si>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</si>
  <si>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</si>
  <si>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</si>
  <si>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</si>
  <si>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</si>
  <si>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</si>
  <si>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</si>
  <si>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</si>
  <si>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</si>
  <si>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</si>
  <si>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</si>
  <si>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</si>
  <si>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</si>
  <si>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</si>
  <si>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</si>
  <si>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</si>
  <si>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</si>
  <si>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</si>
  <si>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</si>
  <si>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</si>
  <si>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</si>
  <si>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</si>
  <si>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</si>
  <si>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</si>
  <si>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</si>
  <si>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</si>
  <si>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</si>
  <si>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</si>
  <si>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</si>
  <si>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</si>
  <si>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</si>
  <si>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</si>
  <si>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</si>
  <si>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</si>
  <si>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</si>
  <si>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</si>
  <si>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</si>
  <si>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</si>
  <si>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</si>
  <si>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</si>
  <si>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</si>
  <si>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</si>
  <si>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</si>
  <si>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</si>
  <si>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</si>
  <si>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</si>
  <si>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</si>
  <si>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</si>
  <si>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</si>
  <si>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</si>
  <si>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</si>
  <si>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</si>
  <si>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</si>
  <si>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</si>
  <si>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</si>
  <si>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</si>
  <si>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</si>
  <si>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</si>
  <si>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</si>
  <si>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</si>
  <si>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</si>
  <si>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</si>
  <si>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</si>
  <si>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</si>
  <si>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</si>
  <si>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</si>
  <si>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</si>
  <si>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</si>
  <si>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</si>
  <si>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</si>
  <si>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</si>
  <si>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</si>
  <si>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</si>
  <si>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</si>
  <si>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</si>
  <si>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</si>
  <si>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</si>
  <si>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</si>
  <si>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</si>
  <si>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</si>
  <si>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</si>
  <si>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</si>
  <si>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</si>
  <si>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</si>
  <si>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</si>
  <si>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</si>
  <si>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</si>
  <si>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</si>
  <si>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</si>
  <si>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</si>
  <si>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</si>
  <si>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</si>
  <si>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</si>
  <si>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</si>
  <si>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</si>
  <si>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</si>
  <si>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</si>
  <si>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</si>
  <si>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</si>
  <si>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</si>
  <si>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</si>
  <si>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</si>
  <si>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</si>
  <si>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</si>
  <si>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</si>
  <si>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</si>
  <si>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</si>
  <si>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</si>
  <si>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</si>
  <si>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</si>
  <si>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</si>
  <si>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</si>
  <si>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</si>
  <si>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</si>
  <si>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</si>
  <si>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</si>
  <si>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</si>
  <si>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</si>
  <si>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</si>
  <si>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</si>
  <si>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</si>
  <si>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</si>
  <si>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</si>
  <si>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</si>
  <si>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</si>
  <si>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</si>
  <si>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</si>
  <si>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</si>
  <si>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</si>
  <si>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</si>
  <si>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</si>
  <si>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</si>
  <si>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</si>
  <si>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</si>
  <si>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</si>
  <si>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</si>
  <si>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</si>
  <si>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</si>
  <si>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</si>
  <si>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</si>
  <si>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</si>
  <si>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</si>
  <si>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</si>
  <si>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</si>
  <si>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</si>
  <si>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</si>
  <si>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</si>
  <si>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</si>
  <si>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</si>
  <si>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</si>
  <si>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</si>
  <si>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</si>
  <si>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</si>
  <si>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</si>
  <si>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</si>
  <si>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</si>
  <si>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</si>
  <si>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</si>
  <si>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</si>
  <si>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</si>
  <si>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</si>
  <si>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</si>
  <si>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</si>
  <si>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</si>
  <si>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</si>
  <si>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</si>
  <si>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</si>
  <si>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</si>
  <si>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</si>
  <si>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</si>
  <si>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</si>
  <si>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</si>
  <si>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</si>
  <si>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</si>
  <si>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</si>
  <si>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</si>
  <si>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</si>
  <si>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</si>
  <si>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</si>
  <si>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</si>
  <si>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</si>
  <si>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</si>
  <si>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</si>
  <si>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</si>
  <si>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</si>
  <si>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</si>
  <si>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</si>
  <si>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</si>
  <si>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</si>
  <si>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</si>
  <si>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</si>
  <si>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</si>
  <si>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</si>
  <si>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</si>
  <si>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</si>
  <si>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</si>
  <si>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</si>
  <si>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</si>
  <si>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</si>
  <si>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</si>
  <si>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</si>
  <si>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</si>
  <si>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</si>
  <si>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</si>
  <si>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</si>
  <si>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</si>
  <si>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</si>
  <si>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</si>
  <si>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</si>
  <si>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</si>
  <si>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</si>
  <si>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</si>
  <si>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</si>
  <si>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</si>
  <si>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</si>
  <si>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</si>
  <si>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</si>
  <si>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</si>
  <si>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</si>
  <si>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</si>
  <si>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</si>
  <si>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</si>
  <si>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</si>
  <si>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</si>
  <si>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</si>
  <si>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</si>
  <si>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</si>
  <si>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</si>
  <si>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</si>
  <si>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</si>
  <si>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</si>
  <si>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</si>
  <si>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</si>
  <si>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</si>
  <si>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</si>
  <si>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</si>
  <si>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</si>
  <si>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</si>
  <si>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</si>
  <si>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</si>
  <si>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</si>
  <si>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</si>
  <si>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</si>
  <si>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</si>
  <si>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</si>
  <si>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</si>
  <si>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</si>
  <si>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</si>
  <si>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</si>
  <si>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</si>
  <si>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</si>
  <si>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</si>
  <si>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</si>
  <si>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</si>
  <si>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</si>
  <si>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</si>
  <si>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</si>
  <si>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</si>
  <si>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</si>
  <si>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</si>
  <si>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</si>
  <si>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</si>
  <si>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</si>
  <si>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</si>
  <si>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</si>
  <si>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</si>
  <si>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</si>
  <si>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</si>
  <si>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</si>
  <si>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</si>
  <si>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</si>
  <si>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</si>
  <si>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</si>
  <si>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</si>
  <si>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</si>
  <si>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</si>
  <si>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</si>
  <si>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</si>
  <si>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</si>
  <si>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</si>
  <si>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</si>
  <si>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</si>
  <si>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</si>
  <si>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</si>
  <si>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</si>
  <si>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</si>
  <si>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</si>
  <si>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</si>
  <si>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</si>
  <si>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</si>
  <si>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</si>
  <si>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</si>
  <si>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</si>
  <si>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</si>
  <si>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</si>
  <si>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</si>
  <si>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</si>
  <si>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</si>
  <si>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</si>
  <si>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</si>
  <si>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</si>
  <si>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</si>
  <si>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</si>
  <si>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</si>
  <si>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</si>
  <si>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</si>
  <si>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</si>
  <si>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</si>
  <si>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</si>
  <si>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</si>
  <si>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</si>
  <si>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</si>
  <si>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</si>
  <si>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</si>
  <si>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</si>
  <si>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</si>
  <si>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</si>
  <si>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</si>
  <si>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</si>
  <si>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</si>
  <si>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</si>
  <si>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</si>
  <si>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</si>
  <si>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</si>
  <si>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</si>
  <si>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</si>
  <si>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</si>
  <si>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</si>
  <si>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</si>
  <si>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</si>
  <si>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</si>
  <si>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</si>
  <si>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</si>
  <si>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</si>
  <si>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</si>
  <si>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</si>
  <si>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</si>
  <si>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</si>
  <si>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</si>
  <si>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</si>
  <si>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</si>
  <si>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</si>
  <si>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</si>
  <si>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</si>
  <si>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</si>
  <si>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</si>
  <si>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</si>
  <si>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</si>
  <si>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</si>
  <si>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</si>
  <si>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</si>
  <si>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</si>
  <si>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</si>
  <si>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</si>
  <si>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</si>
  <si>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</si>
  <si>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</si>
  <si>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</si>
  <si>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</si>
  <si>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</si>
  <si>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</si>
  <si>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</si>
  <si>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</si>
  <si>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</si>
  <si>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</si>
  <si>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</si>
  <si>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</si>
  <si>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</si>
  <si>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</si>
  <si>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</si>
  <si>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</si>
  <si>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</si>
  <si>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</si>
  <si>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</si>
  <si>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</si>
  <si>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</si>
  <si>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</si>
  <si>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</si>
  <si>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</si>
  <si>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</si>
  <si>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</si>
  <si>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</si>
  <si>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</si>
  <si>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</si>
  <si>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</si>
  <si>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</si>
  <si>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</si>
  <si>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</si>
  <si>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</si>
  <si>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</si>
  <si>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</si>
  <si>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</si>
  <si>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</si>
  <si>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</si>
  <si>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</si>
  <si>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</si>
  <si>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</si>
  <si>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</si>
  <si>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</si>
  <si>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</si>
  <si>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</si>
  <si>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</si>
  <si>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</si>
  <si>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</si>
  <si>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</si>
  <si>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</si>
  <si>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</si>
  <si>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</si>
  <si>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</si>
  <si>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</si>
  <si>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</si>
  <si>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</si>
  <si>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</si>
  <si>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</si>
  <si>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</si>
  <si>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</si>
  <si>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</si>
  <si>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</si>
  <si>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</si>
  <si>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</si>
  <si>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</si>
  <si>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</si>
  <si>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</si>
  <si>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</si>
  <si>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</si>
  <si>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</si>
  <si>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</si>
  <si>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</si>
  <si>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</si>
  <si>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</si>
  <si>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</si>
  <si>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</si>
  <si>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</si>
  <si>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</si>
  <si>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</si>
  <si>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</si>
  <si>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</si>
  <si>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</si>
  <si>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</si>
  <si>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</si>
  <si>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</si>
  <si>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</si>
  <si>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</si>
  <si>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</si>
  <si>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</si>
  <si>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</si>
  <si>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</si>
  <si>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</si>
  <si>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</si>
  <si>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</si>
  <si>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</si>
  <si>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</si>
  <si>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</si>
  <si>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</si>
  <si>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</si>
  <si>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</si>
  <si>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</si>
  <si>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</si>
  <si>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</si>
  <si>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</si>
  <si>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</si>
  <si>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</si>
  <si>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</si>
  <si>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</si>
  <si>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</si>
  <si>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</si>
  <si>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</si>
  <si>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</si>
  <si>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</si>
  <si>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</si>
  <si>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</si>
  <si>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</si>
  <si>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</si>
  <si>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</si>
  <si>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</si>
  <si>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</si>
  <si>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</si>
  <si>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</si>
  <si>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</si>
  <si>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</si>
  <si>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</si>
  <si>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</si>
  <si>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</si>
  <si>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</si>
  <si>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</si>
  <si>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</si>
  <si>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</si>
  <si>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</si>
  <si>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</si>
  <si>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</si>
  <si>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</si>
  <si>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</si>
  <si>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</si>
  <si>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</si>
  <si>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</si>
  <si>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</si>
  <si>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</si>
  <si>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</si>
  <si>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</si>
  <si>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</si>
  <si>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</si>
  <si>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</si>
  <si>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</si>
  <si>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</si>
  <si>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</si>
  <si>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</si>
  <si>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</si>
  <si>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</si>
  <si>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</si>
  <si>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</si>
  <si>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</si>
  <si>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</si>
  <si>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</si>
  <si>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</si>
  <si>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</si>
  <si>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</si>
  <si>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</si>
  <si>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</si>
  <si>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</si>
  <si>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</si>
  <si>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</si>
  <si>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</si>
  <si>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</si>
  <si>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</si>
  <si>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</si>
  <si>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</si>
  <si>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</si>
  <si>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</si>
  <si>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</si>
  <si>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</si>
  <si>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</si>
  <si>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</si>
  <si>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</si>
  <si>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</si>
  <si>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</si>
  <si>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</si>
  <si>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</si>
  <si>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</si>
  <si>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</si>
  <si>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</si>
  <si>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</si>
  <si>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</si>
  <si>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</si>
  <si>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</si>
  <si>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</si>
  <si>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</si>
  <si>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</si>
  <si>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</si>
  <si>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</si>
  <si>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</si>
  <si>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</si>
  <si>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</si>
  <si>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</si>
  <si>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</si>
  <si>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</si>
  <si>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</si>
  <si>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</si>
  <si>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</si>
  <si>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</si>
  <si>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</si>
  <si>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</si>
  <si>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</si>
  <si>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</si>
  <si>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</si>
  <si>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</si>
  <si>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</si>
  <si>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</si>
  <si>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</si>
  <si>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</si>
  <si>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</si>
  <si>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</si>
  <si>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</si>
  <si>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</si>
  <si>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</si>
  <si>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</si>
  <si>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</si>
  <si>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</si>
  <si>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</si>
  <si>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</si>
  <si>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</si>
  <si>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</si>
  <si>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</si>
  <si>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</si>
  <si>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</si>
  <si>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</si>
  <si>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</si>
  <si>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</si>
  <si>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</si>
  <si>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</si>
  <si>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</si>
  <si>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</si>
  <si>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</si>
  <si>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</si>
  <si>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</si>
  <si>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</si>
  <si>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</si>
  <si>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</si>
  <si>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</si>
  <si>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</si>
  <si>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</si>
  <si>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</si>
  <si>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</si>
  <si>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</si>
  <si>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</si>
  <si>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</si>
  <si>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</si>
  <si>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</si>
  <si>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</si>
  <si>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</si>
  <si>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</si>
  <si>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</si>
  <si>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</si>
  <si>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</si>
  <si>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</si>
  <si>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</si>
  <si>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</si>
  <si>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</si>
  <si>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</si>
  <si>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</si>
  <si>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</si>
  <si>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</si>
  <si>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</si>
  <si>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</si>
  <si>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</si>
  <si>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</si>
  <si>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</si>
  <si>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</si>
  <si>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</si>
  <si>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</si>
  <si>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</si>
  <si>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</si>
  <si>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</si>
  <si>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</si>
  <si>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</si>
  <si>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</si>
  <si>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</si>
  <si>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</si>
  <si>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</si>
  <si>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</si>
  <si>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</si>
  <si>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</si>
  <si>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</si>
  <si>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</si>
  <si>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</si>
  <si>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</si>
  <si>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</si>
  <si>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</si>
  <si>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</si>
  <si>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</si>
  <si>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</si>
  <si>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</si>
  <si>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</si>
  <si>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</si>
  <si>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</si>
  <si>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</si>
  <si>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</si>
  <si>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</si>
  <si>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</si>
  <si>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</si>
  <si>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</si>
  <si>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</si>
  <si>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</si>
  <si>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</si>
  <si>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</si>
  <si>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</si>
  <si>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</si>
  <si>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</si>
  <si>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</si>
  <si>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</si>
  <si>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</si>
  <si>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</si>
  <si>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</si>
  <si>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</si>
  <si>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</si>
  <si>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</si>
  <si>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</si>
  <si>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</si>
  <si>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</si>
  <si>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</si>
  <si>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</si>
  <si>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</si>
  <si>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</si>
  <si>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</si>
  <si>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</si>
  <si>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</si>
  <si>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</si>
  <si>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</si>
  <si>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</si>
  <si>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</si>
  <si>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</si>
  <si>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</si>
  <si>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</si>
  <si>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</si>
  <si>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</si>
  <si>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</si>
  <si>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</si>
  <si>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</si>
  <si>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</si>
  <si>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</si>
  <si>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</si>
  <si>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</si>
  <si>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</si>
  <si>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</si>
  <si>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</si>
  <si>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</si>
  <si>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</si>
  <si>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</si>
  <si>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</si>
  <si>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</si>
  <si>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</si>
  <si>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</si>
  <si>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</si>
  <si>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</si>
  <si>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</si>
  <si>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</si>
  <si>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</si>
  <si>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</si>
  <si>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</si>
  <si>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</si>
  <si>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</si>
  <si>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</si>
  <si>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</si>
  <si>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</si>
  <si>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</si>
  <si>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</si>
  <si>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</si>
  <si>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</si>
  <si>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</si>
  <si>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</si>
  <si>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</si>
  <si>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</si>
  <si>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</si>
  <si>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</si>
  <si>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</si>
  <si>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</si>
  <si>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</si>
  <si>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</si>
  <si>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</si>
  <si>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</si>
  <si>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</si>
  <si>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</si>
  <si>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</si>
  <si>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</si>
  <si>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</si>
  <si>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</si>
  <si>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</si>
  <si>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</si>
  <si>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</si>
  <si>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</si>
  <si>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</si>
  <si>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</si>
  <si>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</si>
  <si>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</si>
  <si>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</si>
  <si>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</si>
  <si>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</si>
  <si>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</si>
  <si>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</si>
  <si>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</si>
  <si>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</si>
  <si>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</si>
  <si>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</si>
  <si>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</si>
  <si>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</si>
  <si>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</si>
  <si>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</si>
  <si>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</si>
  <si>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</si>
  <si>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</si>
  <si>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</si>
  <si>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</si>
  <si>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</si>
  <si>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</si>
  <si>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</si>
  <si>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</si>
  <si>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</si>
  <si>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</si>
  <si>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</si>
  <si>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</si>
  <si>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</si>
  <si>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</si>
  <si>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</si>
  <si>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</si>
  <si>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</si>
  <si>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</si>
  <si>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</si>
  <si>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</si>
  <si>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</si>
  <si>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</si>
  <si>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</si>
  <si>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</si>
  <si>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</si>
  <si>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</si>
  <si>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</si>
  <si>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</si>
  <si>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</si>
  <si>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</si>
  <si>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</si>
  <si>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</si>
  <si>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</si>
  <si>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</si>
  <si>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</si>
  <si>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</si>
  <si>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</si>
  <si>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</si>
  <si>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</si>
  <si>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</si>
  <si>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</si>
  <si>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</si>
  <si>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</si>
  <si>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</si>
  <si>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</si>
  <si>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</si>
  <si>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</si>
  <si>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</si>
  <si>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</si>
  <si>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</si>
  <si>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</si>
  <si>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</si>
  <si>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</si>
  <si>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</si>
  <si>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</si>
  <si>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</si>
  <si>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</si>
  <si>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</si>
  <si>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</si>
  <si>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</si>
  <si>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</si>
  <si>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</si>
  <si>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</si>
  <si>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</si>
  <si>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</si>
  <si>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</si>
  <si>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</si>
  <si>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</si>
  <si>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</si>
  <si>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</si>
  <si>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</si>
  <si>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</si>
  <si>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</si>
  <si>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</si>
  <si>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</si>
  <si>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</si>
  <si>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</si>
  <si>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</si>
  <si>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</si>
  <si>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</si>
  <si>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</si>
  <si>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</si>
  <si>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</si>
  <si>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</si>
  <si>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</si>
  <si>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</si>
  <si>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</si>
  <si>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</si>
  <si>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</si>
  <si>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</si>
  <si>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</si>
  <si>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</si>
  <si>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</si>
  <si>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</si>
  <si>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</si>
  <si>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</si>
  <si>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</si>
  <si>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</si>
  <si>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</si>
  <si>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</si>
  <si>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</si>
  <si>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</si>
  <si>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</si>
  <si>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</si>
  <si>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</si>
  <si>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</si>
  <si>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</si>
  <si>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</si>
  <si>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</si>
  <si>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</si>
  <si>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</si>
  <si>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</si>
  <si>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</si>
  <si>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</si>
  <si>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</si>
  <si>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</si>
  <si>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</si>
  <si>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</si>
  <si>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</si>
  <si>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</si>
  <si>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</si>
  <si>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</si>
  <si>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</si>
  <si>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</si>
  <si>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</si>
  <si>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</si>
  <si>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</si>
  <si>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</si>
  <si>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</si>
  <si>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</si>
  <si>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</si>
  <si>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</si>
  <si>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</si>
  <si>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</si>
  <si>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</si>
  <si>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</si>
  <si>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</si>
  <si>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</si>
  <si>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</si>
  <si>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</si>
  <si>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</si>
  <si>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</si>
  <si>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</si>
  <si>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</si>
  <si>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</si>
  <si>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</si>
  <si>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</si>
  <si>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</si>
  <si>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</si>
  <si>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</si>
  <si>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</si>
  <si>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</si>
  <si>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</si>
  <si>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</si>
  <si>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</si>
  <si>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</si>
  <si>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</si>
  <si>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</si>
  <si>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</si>
  <si>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</si>
  <si>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</si>
  <si>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</si>
  <si>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</si>
  <si>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</si>
  <si>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</si>
  <si>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</si>
  <si>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</si>
  <si>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</si>
  <si>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</si>
  <si>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</si>
  <si>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</si>
  <si>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</si>
  <si>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</si>
  <si>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</si>
  <si>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</si>
  <si>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</si>
  <si>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</si>
  <si>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</si>
  <si>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</si>
  <si>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</si>
  <si>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</si>
  <si>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</si>
  <si>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</si>
  <si>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</si>
  <si>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</si>
  <si>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</si>
  <si>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</si>
  <si>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</si>
  <si>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</si>
  <si>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</si>
  <si>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</si>
  <si>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</si>
  <si>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</si>
  <si>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</si>
  <si>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</si>
  <si>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</si>
  <si>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</si>
  <si>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</si>
  <si>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</si>
  <si>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</si>
  <si>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</si>
  <si>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</si>
  <si>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</si>
  <si>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</si>
  <si>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</si>
  <si>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</si>
  <si>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</si>
  <si>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</si>
  <si>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</si>
  <si>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</si>
  <si>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</si>
  <si>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</si>
  <si>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</si>
  <si>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</si>
  <si>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</si>
  <si>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</si>
  <si>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</si>
  <si>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</si>
  <si>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</si>
  <si>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</si>
  <si>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</si>
  <si>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</si>
  <si>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</si>
  <si>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</si>
  <si>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</si>
  <si>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</si>
  <si>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</si>
  <si>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</si>
  <si>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</si>
  <si>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</si>
  <si>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</si>
  <si>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</si>
  <si>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</si>
  <si>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</si>
  <si>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</si>
  <si>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</si>
  <si>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</si>
  <si>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</si>
  <si>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</si>
  <si>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</si>
  <si>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</si>
  <si>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</si>
  <si>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</si>
  <si>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</si>
  <si>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</si>
  <si>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</si>
  <si>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</si>
  <si>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</si>
  <si>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</si>
  <si>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</si>
  <si>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</si>
  <si>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</si>
  <si>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</si>
  <si>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</si>
  <si>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</si>
  <si>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</si>
  <si>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</si>
  <si>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</si>
  <si>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</si>
  <si>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</si>
  <si>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</si>
  <si>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</si>
  <si>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</si>
  <si>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</si>
  <si>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</si>
  <si>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</si>
  <si>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</si>
  <si>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</si>
  <si>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</si>
  <si>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</si>
  <si>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</si>
  <si>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</si>
  <si>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</si>
  <si>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</si>
  <si>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</si>
  <si>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</si>
  <si>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</si>
  <si>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</si>
  <si>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</si>
  <si>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</si>
  <si>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</si>
  <si>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</si>
  <si>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</si>
  <si>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</si>
  <si>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</si>
  <si>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</si>
  <si>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</si>
  <si>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</si>
  <si>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</si>
  <si>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</si>
  <si>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</si>
  <si>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</si>
  <si>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</si>
  <si>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</si>
  <si>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</si>
  <si>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</si>
  <si>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</si>
  <si>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</si>
  <si>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</si>
  <si>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</si>
  <si>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</si>
  <si>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</si>
  <si>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</si>
  <si>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</si>
  <si>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</si>
  <si>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</si>
  <si>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</si>
  <si>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</si>
  <si>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</si>
  <si>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</si>
  <si>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</si>
  <si>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</si>
  <si>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</si>
  <si>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</si>
  <si>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</si>
  <si>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</si>
  <si>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</si>
  <si>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</si>
  <si>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</si>
  <si>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</si>
  <si>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</si>
  <si>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</si>
  <si>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</si>
  <si>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</si>
  <si>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</si>
  <si>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</si>
  <si>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</si>
  <si>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</si>
  <si>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</si>
  <si>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</si>
  <si>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</si>
  <si>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</si>
  <si>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</si>
  <si>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</si>
  <si>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</si>
  <si>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</si>
  <si>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</si>
  <si>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</si>
  <si>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</si>
  <si>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</si>
  <si>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</si>
  <si>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</si>
  <si>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</si>
  <si>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</si>
  <si>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</si>
  <si>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</si>
  <si>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</si>
  <si>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</si>
  <si>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</si>
  <si>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</si>
  <si>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</si>
  <si>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</si>
  <si>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</si>
  <si>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</si>
  <si>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</si>
  <si>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</si>
  <si>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</si>
  <si>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</si>
  <si>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</si>
  <si>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</si>
  <si>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</si>
  <si>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</si>
  <si>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</si>
  <si>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</si>
  <si>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</si>
  <si>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</si>
  <si>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</si>
  <si>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</si>
  <si>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</si>
  <si>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</si>
  <si>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</si>
  <si>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</si>
  <si>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</si>
  <si>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</si>
  <si>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</si>
  <si>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</si>
  <si>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</si>
  <si>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</si>
  <si>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</si>
  <si>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</si>
  <si>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</si>
  <si>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</si>
  <si>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</si>
  <si>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</si>
  <si>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</si>
  <si>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</si>
  <si>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</si>
  <si>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</si>
  <si>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</si>
  <si>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</si>
  <si>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</si>
  <si>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</si>
  <si>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</si>
  <si>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</si>
  <si>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</si>
  <si>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</si>
  <si>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</si>
  <si>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</si>
  <si>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</si>
  <si>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</si>
  <si>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</si>
  <si>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</si>
  <si>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</si>
  <si>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</si>
  <si>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</si>
  <si>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</si>
  <si>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</si>
  <si>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</si>
  <si>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</si>
  <si>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</si>
  <si>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</si>
  <si>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</si>
  <si>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</si>
  <si>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</si>
  <si>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</si>
  <si>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</si>
  <si>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</si>
  <si>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</si>
  <si>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</si>
  <si>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</si>
  <si>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</si>
  <si>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</si>
  <si>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</si>
  <si>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</si>
  <si>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</si>
  <si>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</si>
  <si>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</si>
  <si>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</si>
  <si>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</si>
  <si>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</si>
  <si>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</si>
  <si>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</si>
  <si>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</si>
  <si>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</si>
  <si>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</si>
  <si>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</si>
  <si>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</si>
  <si>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</si>
  <si>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</si>
  <si>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</si>
  <si>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</si>
  <si>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</si>
  <si>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</si>
  <si>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</si>
  <si>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</si>
  <si>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</si>
  <si>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</si>
  <si>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</si>
  <si>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</si>
  <si>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</si>
  <si>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</si>
  <si>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</si>
  <si>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</si>
  <si>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</si>
  <si>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</si>
  <si>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</si>
  <si>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</si>
  <si>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</si>
  <si>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</si>
  <si>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</si>
  <si>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</si>
  <si>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</si>
  <si>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</si>
  <si>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</si>
  <si>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</si>
  <si>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</si>
  <si>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</si>
  <si>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</si>
  <si>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</si>
  <si>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</si>
  <si>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</si>
  <si>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</si>
  <si>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</si>
  <si>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</si>
  <si>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</si>
  <si>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</si>
  <si>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</si>
  <si>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</si>
  <si>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</si>
  <si>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</si>
  <si>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</si>
  <si>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</si>
  <si>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</si>
  <si>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</si>
  <si>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</si>
  <si>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</si>
  <si>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</si>
  <si>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</si>
  <si>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</si>
  <si>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</si>
  <si>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</si>
  <si>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</si>
  <si>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</si>
  <si>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</si>
  <si>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</si>
  <si>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</si>
  <si>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</si>
  <si>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</si>
  <si>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</si>
  <si>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</si>
  <si>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</si>
  <si>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</si>
  <si>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</si>
  <si>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</si>
  <si>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</si>
  <si>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</si>
  <si>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</si>
  <si>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</si>
  <si>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</si>
  <si>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</si>
  <si>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</si>
  <si>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</si>
  <si>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</si>
  <si>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</si>
  <si>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</si>
  <si>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</si>
  <si>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</si>
  <si>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</si>
  <si>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</si>
  <si>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</si>
  <si>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</si>
  <si>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</si>
  <si>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</si>
  <si>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</si>
  <si>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</si>
  <si>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</si>
  <si>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</si>
  <si>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</si>
  <si>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</si>
  <si>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</si>
  <si>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</si>
  <si>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</si>
  <si>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</si>
  <si>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</si>
  <si>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</si>
  <si>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</si>
  <si>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</si>
  <si>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</si>
  <si>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</si>
  <si>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</si>
  <si>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</si>
  <si>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</si>
  <si>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</si>
  <si>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</si>
  <si>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</si>
  <si>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</si>
  <si>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</si>
  <si>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</si>
  <si>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</si>
  <si>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</si>
  <si>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</si>
  <si>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</si>
  <si>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</si>
  <si>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</si>
  <si>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</si>
  <si>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</si>
  <si>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</si>
  <si>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</si>
  <si>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</si>
  <si>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</si>
  <si>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</si>
  <si>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</si>
  <si>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</si>
  <si>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</si>
  <si>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</si>
  <si>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</si>
  <si>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</si>
  <si>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</si>
  <si>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</si>
  <si>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</si>
  <si>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</si>
  <si>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</si>
  <si>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</si>
  <si>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</si>
  <si>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</si>
  <si>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</si>
  <si>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</si>
  <si>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</si>
  <si>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</si>
  <si>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</si>
  <si>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</si>
  <si>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</si>
  <si>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</si>
  <si>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</si>
  <si>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</si>
  <si>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</si>
  <si>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</si>
  <si>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</si>
  <si>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</si>
  <si>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</si>
  <si>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</si>
  <si>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</si>
  <si>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</si>
  <si>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</si>
  <si>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</si>
  <si>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</si>
  <si>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</si>
  <si>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</si>
  <si>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</si>
  <si>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</si>
  <si>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</si>
  <si>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</si>
  <si>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</si>
  <si>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</si>
  <si>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</si>
  <si>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</si>
  <si>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</si>
  <si>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</si>
  <si>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</si>
  <si>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</si>
  <si>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</si>
  <si>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</si>
  <si>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</si>
  <si>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</si>
  <si>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</si>
  <si>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</si>
  <si>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</si>
  <si>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</si>
  <si>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</si>
  <si>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</si>
  <si>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</si>
  <si>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</si>
  <si>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</si>
  <si>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</si>
  <si>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</si>
  <si>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</si>
  <si>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</si>
  <si>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</si>
  <si>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</si>
  <si>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</si>
  <si>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</si>
  <si>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</si>
  <si>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</si>
  <si>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</si>
  <si>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</si>
  <si>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</si>
  <si>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</si>
  <si>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</si>
  <si>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</si>
  <si>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</si>
  <si>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</si>
  <si>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</si>
  <si>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</si>
  <si>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</si>
  <si>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</si>
  <si>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</si>
  <si>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</si>
  <si>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</si>
  <si>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</si>
  <si>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</si>
  <si>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</si>
  <si>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</si>
  <si>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</si>
  <si>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</si>
  <si>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</si>
  <si>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</si>
  <si>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</si>
  <si>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</si>
  <si>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</si>
  <si>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</si>
  <si>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</si>
  <si>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</si>
  <si>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</si>
  <si>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</si>
  <si>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</si>
  <si>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</si>
  <si>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</si>
  <si>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</si>
  <si>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</si>
  <si>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</si>
  <si>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</si>
  <si>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</si>
  <si>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</si>
  <si>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</si>
  <si>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</si>
  <si>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</si>
  <si>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</si>
  <si>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</si>
  <si>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</si>
  <si>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</si>
  <si>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</si>
  <si>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</si>
  <si>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</si>
  <si>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</si>
  <si>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</si>
  <si>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</si>
  <si>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</si>
  <si>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</si>
  <si>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</si>
  <si>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</si>
  <si>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</si>
  <si>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</si>
  <si>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</si>
  <si>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</si>
  <si>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</si>
  <si>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</si>
  <si>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</si>
  <si>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</si>
  <si>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</si>
  <si>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</si>
  <si>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</si>
  <si>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</si>
  <si>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</si>
  <si>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</si>
  <si>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</si>
  <si>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</si>
  <si>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</si>
  <si>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</si>
  <si>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</si>
  <si>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</si>
  <si>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</si>
  <si>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</si>
  <si>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</si>
  <si>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</si>
  <si>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</si>
  <si>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</si>
  <si>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</si>
  <si>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</si>
  <si>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</si>
  <si>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</si>
  <si>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</si>
  <si>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</si>
  <si>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</si>
  <si>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</si>
  <si>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</si>
  <si>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</si>
  <si>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</si>
  <si>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</si>
  <si>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</si>
  <si>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</si>
  <si>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</si>
  <si>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</si>
  <si>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</si>
  <si>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</si>
  <si>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</si>
  <si>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</si>
  <si>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</si>
  <si>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</si>
  <si>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</si>
  <si>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</si>
  <si>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</si>
  <si>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</si>
  <si>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</si>
  <si>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</si>
  <si>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</si>
  <si>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</si>
  <si>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</si>
  <si>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</si>
  <si>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</si>
  <si>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</si>
  <si>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</si>
  <si>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</si>
  <si>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</si>
  <si>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</si>
  <si>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</si>
  <si>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</si>
  <si>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</si>
  <si>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</si>
  <si>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</si>
  <si>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</si>
  <si>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</si>
  <si>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</si>
  <si>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</si>
  <si>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</si>
  <si>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</si>
  <si>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</si>
  <si>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</si>
  <si>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</si>
  <si>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</si>
  <si>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</si>
  <si>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</si>
  <si>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</si>
  <si>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</si>
  <si>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</si>
  <si>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</si>
  <si>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</si>
  <si>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</si>
  <si>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</si>
  <si>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</si>
  <si>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</si>
  <si>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</si>
  <si>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</si>
  <si>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</si>
  <si>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</si>
  <si>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</si>
  <si>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</si>
  <si>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</si>
  <si>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</si>
  <si>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</si>
  <si>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</si>
  <si>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</si>
  <si>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</si>
  <si>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</si>
  <si>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</si>
  <si>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</si>
  <si>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</si>
  <si>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</si>
  <si>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</si>
  <si>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</si>
  <si>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</si>
  <si>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</si>
  <si>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</si>
  <si>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</si>
  <si>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</si>
  <si>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</si>
  <si>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</si>
  <si>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</si>
  <si>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</si>
  <si>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</si>
  <si>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</si>
  <si>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</si>
  <si>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</si>
  <si>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</si>
  <si>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</si>
  <si>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</si>
  <si>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</si>
  <si>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</si>
  <si>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</si>
  <si>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</si>
  <si>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</si>
  <si>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</si>
  <si>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</si>
  <si>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</si>
  <si>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</si>
  <si>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</si>
  <si>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</si>
  <si>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</si>
  <si>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</si>
  <si>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</si>
  <si>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</si>
  <si>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</si>
  <si>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</si>
  <si>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</si>
  <si>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</si>
  <si>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</si>
  <si>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</si>
  <si>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</si>
  <si>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</si>
  <si>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</si>
  <si>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</si>
  <si>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</si>
  <si>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</si>
  <si>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</si>
  <si>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</si>
  <si>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</si>
  <si>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</si>
  <si>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</si>
  <si>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</si>
  <si>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</si>
  <si>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</si>
  <si>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</si>
  <si>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</si>
  <si>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</si>
  <si>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</si>
  <si>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</si>
  <si>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</si>
  <si>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</si>
  <si>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</si>
  <si>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</si>
  <si>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</si>
  <si>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</si>
  <si>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</si>
  <si>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</si>
  <si>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</si>
  <si>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</si>
  <si>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</si>
  <si>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</si>
  <si>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</si>
  <si>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</si>
  <si>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</si>
  <si>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</si>
  <si>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</si>
  <si>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</si>
  <si>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</si>
  <si>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</si>
  <si>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</si>
  <si>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</si>
  <si>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</si>
  <si>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</si>
  <si>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</si>
  <si>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</si>
  <si>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</si>
  <si>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</si>
  <si>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</si>
  <si>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</si>
  <si>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</si>
  <si>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</si>
  <si>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</si>
  <si>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</si>
  <si>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</si>
  <si>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</si>
  <si>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</si>
  <si>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</si>
  <si>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</si>
  <si>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</si>
  <si>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</si>
  <si>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</si>
  <si>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</si>
  <si>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</si>
  <si>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</si>
  <si>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</si>
  <si>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</si>
  <si>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</si>
  <si>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</si>
  <si>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</si>
  <si>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</si>
  <si>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</si>
  <si>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</si>
  <si>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</si>
  <si>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</si>
  <si>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</si>
  <si>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</si>
  <si>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</si>
  <si>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</si>
  <si>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</si>
  <si>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</si>
  <si>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</si>
  <si>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</si>
  <si>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</si>
  <si>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</si>
  <si>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</si>
  <si>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</si>
  <si>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</si>
  <si>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</si>
  <si>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</si>
  <si>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</si>
  <si>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</si>
  <si>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</si>
  <si>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</si>
  <si>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</si>
  <si>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</si>
  <si>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</si>
  <si>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</si>
  <si>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</si>
  <si>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</si>
  <si>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</si>
  <si>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</si>
  <si>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</si>
  <si>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</si>
  <si>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</si>
  <si>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</si>
  <si>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</si>
  <si>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</si>
  <si>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</si>
  <si>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</si>
  <si>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</si>
  <si>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</si>
  <si>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</si>
  <si>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</si>
  <si>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</si>
  <si>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</si>
  <si>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</si>
  <si>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</si>
  <si>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</si>
  <si>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</si>
  <si>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</si>
  <si>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</si>
  <si>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</si>
  <si>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</si>
  <si>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</si>
  <si>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</si>
  <si>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</si>
  <si>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</si>
  <si>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</si>
  <si>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</si>
  <si>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</si>
  <si>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</si>
  <si>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</si>
  <si>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</si>
  <si>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</si>
  <si>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</si>
  <si>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</si>
  <si>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</si>
  <si>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</si>
  <si>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</si>
  <si>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</si>
  <si>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</si>
  <si>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</si>
  <si>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</si>
  <si>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</si>
  <si>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</si>
  <si>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</si>
  <si>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</si>
  <si>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</si>
  <si>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</si>
  <si>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</si>
  <si>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</si>
  <si>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</si>
  <si>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</si>
  <si>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</si>
  <si>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</si>
  <si>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</si>
  <si>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</si>
  <si>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</si>
  <si>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</si>
  <si>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</si>
  <si>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</si>
  <si>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</si>
  <si>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</si>
  <si>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</si>
  <si>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</si>
  <si>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</si>
  <si>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</si>
  <si>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</si>
  <si>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</si>
  <si>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</si>
  <si>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</si>
  <si>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</si>
  <si>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</si>
  <si>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</si>
  <si>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</si>
  <si>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</si>
  <si>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</si>
  <si>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</si>
  <si>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</si>
  <si>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</si>
  <si>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</si>
  <si>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</si>
  <si>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</si>
  <si>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</si>
  <si>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</si>
  <si>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</si>
  <si>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</si>
  <si>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</si>
  <si>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</si>
  <si>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</si>
  <si>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</si>
  <si>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</si>
  <si>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</si>
  <si>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</si>
  <si>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</si>
  <si>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</si>
  <si>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</si>
  <si>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</si>
  <si>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</si>
  <si>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</si>
  <si>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</si>
  <si>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</si>
  <si>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</si>
  <si>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</si>
  <si>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</si>
  <si>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</si>
  <si>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</si>
  <si>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</si>
  <si>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</si>
  <si>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</si>
  <si>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</si>
  <si>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</si>
  <si>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</si>
  <si>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</si>
  <si>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</si>
  <si>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</si>
  <si>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</si>
  <si>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</si>
  <si>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</si>
  <si>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</si>
  <si>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</si>
  <si>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</si>
  <si>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</si>
  <si>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</si>
  <si>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</si>
  <si>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</si>
  <si>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</si>
  <si>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</si>
  <si>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</si>
  <si>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</si>
  <si>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</si>
  <si>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</si>
  <si>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</si>
  <si>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</si>
  <si>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</si>
  <si>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</si>
  <si>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</si>
  <si>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</si>
  <si>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</si>
  <si>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</si>
  <si>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</si>
  <si>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</si>
  <si>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</si>
  <si>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</si>
  <si>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</si>
  <si>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</si>
  <si>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</si>
  <si>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</si>
  <si>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</si>
  <si>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</si>
  <si>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</si>
  <si>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</si>
  <si>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</si>
  <si>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</si>
  <si>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</si>
  <si>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</si>
  <si>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</si>
  <si>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</si>
  <si>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</si>
  <si>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</si>
  <si>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</si>
  <si>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</si>
  <si>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</si>
  <si>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</si>
  <si>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</si>
  <si>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</si>
  <si>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</si>
  <si>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</si>
  <si>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</si>
  <si>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</si>
  <si>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</si>
  <si>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</si>
  <si>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</si>
  <si>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</si>
  <si>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</si>
  <si>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</si>
  <si>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</si>
  <si>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</si>
  <si>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</si>
  <si>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</si>
  <si>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</si>
  <si>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</si>
  <si>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</si>
  <si>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</si>
  <si>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</si>
  <si>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</si>
  <si>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</si>
  <si>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</si>
  <si>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</si>
  <si>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</si>
  <si>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</si>
  <si>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</si>
  <si>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</si>
  <si>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</si>
  <si>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</si>
  <si>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</si>
  <si>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</si>
  <si>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</si>
  <si>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</si>
  <si>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</si>
  <si>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</si>
  <si>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</si>
  <si>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</si>
  <si>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</si>
  <si>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</si>
  <si>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</si>
  <si>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</si>
  <si>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</si>
  <si>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</si>
  <si>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</si>
  <si>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</si>
  <si>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</si>
  <si>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</si>
  <si>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</si>
  <si>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</si>
  <si>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</si>
  <si>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</si>
  <si>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</si>
  <si>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</si>
  <si>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</si>
  <si>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</si>
  <si>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</si>
  <si>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</si>
  <si>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</si>
  <si>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</si>
  <si>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</si>
  <si>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</si>
  <si>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</si>
  <si>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</si>
  <si>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</si>
  <si>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</si>
  <si>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</si>
  <si>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</si>
  <si>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</si>
  <si>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</si>
  <si>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</si>
  <si>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</si>
  <si>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</si>
  <si>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</si>
  <si>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</si>
  <si>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</si>
  <si>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</si>
  <si>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</si>
  <si>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</si>
  <si>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</si>
  <si>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</si>
  <si>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</si>
  <si>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</si>
  <si>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</si>
  <si>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</si>
  <si>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</si>
  <si>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</si>
  <si>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</si>
  <si>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</si>
  <si>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</si>
  <si>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</si>
  <si>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</si>
  <si>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</si>
  <si>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</si>
  <si>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</si>
  <si>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</si>
  <si>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</si>
  <si>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</si>
  <si>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</si>
  <si>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</si>
  <si>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</si>
  <si>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</si>
  <si>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</si>
  <si>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</si>
  <si>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</si>
  <si>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</si>
  <si>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</si>
  <si>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</si>
  <si>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</si>
  <si>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</si>
  <si>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</si>
  <si>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</si>
  <si>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</si>
  <si>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</si>
  <si>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</si>
  <si>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</si>
  <si>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</si>
  <si>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</si>
  <si>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</si>
  <si>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</si>
  <si>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</si>
  <si>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</si>
  <si>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</si>
  <si>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</si>
  <si>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</si>
  <si>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</si>
  <si>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</si>
  <si>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</si>
  <si>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</si>
  <si>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</si>
  <si>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</si>
  <si>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</si>
  <si>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</si>
  <si>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</si>
  <si>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</si>
  <si>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</si>
  <si>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</si>
  <si>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</si>
  <si>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</si>
  <si>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</si>
  <si>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</si>
  <si>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</si>
  <si>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</si>
  <si>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</si>
  <si>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</si>
  <si>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</si>
  <si>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</si>
  <si>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</si>
  <si>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</si>
  <si>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</si>
  <si>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</si>
  <si>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</si>
  <si>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</si>
  <si>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</si>
  <si>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</si>
  <si>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</si>
  <si>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</si>
  <si>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</si>
  <si>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</si>
  <si>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</si>
  <si>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</si>
  <si>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</si>
  <si>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</si>
  <si>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</si>
  <si>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</si>
  <si>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</si>
  <si>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</si>
  <si>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</si>
  <si>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</si>
  <si>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</si>
  <si>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</si>
  <si>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</si>
  <si>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</si>
  <si>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</si>
  <si>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</si>
  <si>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</si>
  <si>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</si>
  <si>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</si>
  <si>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</si>
  <si>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</si>
  <si>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</si>
  <si>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</si>
  <si>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</si>
  <si>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</si>
  <si>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</si>
  <si>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</si>
  <si>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</si>
  <si>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</si>
  <si>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</si>
  <si>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</si>
  <si>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</si>
  <si>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</si>
  <si>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</si>
  <si>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</si>
  <si>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</si>
  <si>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</si>
  <si>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</si>
  <si>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</si>
  <si>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</si>
  <si>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</si>
  <si>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</si>
  <si>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</si>
  <si>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</si>
  <si>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</si>
  <si>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</si>
  <si>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</si>
  <si>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</si>
  <si>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</si>
  <si>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</si>
  <si>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</si>
  <si>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</si>
  <si>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</si>
  <si>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</si>
  <si>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</si>
  <si>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</si>
  <si>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</si>
  <si>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</si>
  <si>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</si>
  <si>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</si>
  <si>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</si>
  <si>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</si>
  <si>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</si>
  <si>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</si>
  <si>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</si>
  <si>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</si>
  <si>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</si>
  <si>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</si>
  <si>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</si>
  <si>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</si>
  <si>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</si>
  <si>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</si>
  <si>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</si>
  <si>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</si>
  <si>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</si>
  <si>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</si>
  <si>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</si>
  <si>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</si>
  <si>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</si>
  <si>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</si>
  <si>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</si>
  <si>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</si>
  <si>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</si>
  <si>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</si>
  <si>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</si>
  <si>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</si>
  <si>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</si>
  <si>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</si>
  <si>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</si>
  <si>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</si>
  <si>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</si>
  <si>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</si>
  <si>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</si>
  <si>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</si>
  <si>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</si>
  <si>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</si>
  <si>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</si>
  <si>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</si>
  <si>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</si>
  <si>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</si>
  <si>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</si>
  <si>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</si>
  <si>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</si>
  <si>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</si>
  <si>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</si>
  <si>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</si>
  <si>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</si>
  <si>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</si>
  <si>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</si>
  <si>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</si>
  <si>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</si>
  <si>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</si>
  <si>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</si>
  <si>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</si>
  <si>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</si>
  <si>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</si>
  <si>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</si>
  <si>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</si>
  <si>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</si>
  <si>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</si>
  <si>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</si>
  <si>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</si>
  <si>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</si>
  <si>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</si>
  <si>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</si>
  <si>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</si>
  <si>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</si>
  <si>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</si>
  <si>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</si>
  <si>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</si>
  <si>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</si>
  <si>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</si>
  <si>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</si>
  <si>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</si>
  <si>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</si>
  <si>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</si>
  <si>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</si>
  <si>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</si>
  <si>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</si>
  <si>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</si>
  <si>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</si>
  <si>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</si>
  <si>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</si>
  <si>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</si>
  <si>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</si>
  <si>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</si>
  <si>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</si>
  <si>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</si>
  <si>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</si>
  <si>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</si>
  <si>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</si>
  <si>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</si>
  <si>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</si>
  <si>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</si>
  <si>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</si>
  <si>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</si>
  <si>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</si>
  <si>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</si>
  <si>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</si>
  <si>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</si>
  <si>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</si>
  <si>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</si>
  <si>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</si>
  <si>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</si>
  <si>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</si>
  <si>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</si>
  <si>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</si>
  <si>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</si>
  <si>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</si>
  <si>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</si>
  <si>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</si>
  <si>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</si>
  <si>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</si>
  <si>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</si>
  <si>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</si>
  <si>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</si>
  <si>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</si>
  <si>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</si>
  <si>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</si>
  <si>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</si>
  <si>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</si>
  <si>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</si>
  <si>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</si>
  <si>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</si>
  <si>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</si>
  <si>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</si>
  <si>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</si>
  <si>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</si>
  <si>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</si>
  <si>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</si>
  <si>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</si>
  <si>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</si>
  <si>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</si>
  <si>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</si>
  <si>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</si>
  <si>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</si>
  <si>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</si>
  <si>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</si>
  <si>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</si>
  <si>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</si>
  <si>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</si>
  <si>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</si>
  <si>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</si>
  <si>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</si>
  <si>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</si>
  <si>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</si>
  <si>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</si>
  <si>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</si>
  <si>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</si>
  <si>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</si>
  <si>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</si>
  <si>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</si>
  <si>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</si>
  <si>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</si>
  <si>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</si>
  <si>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</si>
  <si>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</si>
  <si>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</si>
  <si>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</si>
  <si>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</si>
  <si>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</si>
  <si>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</si>
  <si>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</si>
  <si>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</si>
  <si>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</si>
  <si>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</si>
  <si>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</si>
  <si>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</si>
  <si>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</si>
  <si>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</si>
  <si>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</si>
  <si>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</si>
  <si>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</si>
  <si>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</si>
  <si>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</si>
  <si>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</si>
  <si>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</si>
  <si>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</si>
  <si>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</si>
  <si>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</si>
  <si>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</si>
  <si>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</si>
  <si>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</si>
  <si>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</si>
  <si>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</si>
  <si>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</si>
  <si>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</si>
  <si>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</si>
  <si>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</si>
  <si>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</si>
  <si>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</si>
  <si>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</si>
  <si>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</si>
  <si>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</si>
  <si>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</si>
  <si>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</si>
  <si>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</si>
  <si>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</si>
  <si>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</si>
  <si>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</si>
  <si>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</si>
  <si>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</si>
  <si>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</si>
  <si>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</si>
  <si>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</si>
  <si>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</si>
  <si>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</si>
  <si>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</si>
  <si>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</si>
  <si>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</si>
  <si>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</si>
  <si>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</si>
  <si>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</si>
  <si>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</si>
  <si>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</si>
  <si>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</si>
  <si>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</si>
  <si>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</si>
  <si>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</si>
  <si>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</si>
  <si>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</si>
  <si>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</si>
  <si>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</si>
  <si>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</si>
  <si>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</si>
  <si>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</si>
  <si>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</si>
  <si>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</si>
  <si>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</si>
  <si>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</si>
  <si>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</si>
  <si>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</si>
  <si>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</si>
  <si>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</si>
  <si>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</si>
  <si>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</si>
  <si>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</si>
  <si>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</si>
  <si>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</si>
  <si>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</si>
  <si>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</si>
  <si>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</si>
  <si>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</si>
  <si>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</si>
  <si>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</si>
  <si>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</si>
  <si>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</si>
  <si>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</si>
  <si>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</si>
  <si>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</si>
  <si>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</si>
  <si>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</si>
  <si>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</si>
  <si>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</si>
  <si>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</si>
  <si>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</si>
  <si>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</si>
  <si>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</si>
  <si>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</si>
  <si>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</si>
  <si>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</si>
  <si>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</si>
  <si>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</si>
  <si>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</si>
  <si>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</si>
  <si>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</si>
  <si>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</si>
  <si>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</si>
  <si>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</si>
  <si>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</si>
  <si>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</si>
  <si>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</si>
  <si>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</si>
  <si>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</si>
  <si>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</si>
  <si>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</si>
  <si>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</si>
  <si>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</si>
  <si>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</si>
  <si>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</si>
  <si>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</si>
  <si>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</si>
  <si>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</si>
  <si>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</si>
  <si>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</si>
  <si>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</si>
  <si>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</si>
  <si>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</si>
  <si>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</si>
  <si>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</si>
  <si>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</si>
  <si>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</si>
  <si>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</si>
  <si>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</si>
  <si>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</si>
  <si>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</si>
  <si>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</si>
  <si>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</si>
  <si>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</si>
  <si>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</si>
  <si>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</si>
  <si>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</si>
  <si>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</si>
  <si>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</si>
  <si>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</si>
  <si>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</si>
  <si>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</si>
  <si>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</si>
  <si>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</si>
  <si>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</si>
  <si>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</si>
  <si>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</si>
  <si>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</si>
  <si>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</si>
  <si>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</si>
  <si>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</si>
  <si>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</si>
  <si>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</si>
  <si>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</si>
  <si>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</si>
  <si>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</si>
  <si>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</si>
  <si>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</si>
  <si>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</si>
  <si>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</si>
  <si>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</si>
  <si>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</si>
  <si>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</si>
  <si>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</si>
  <si>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</si>
  <si>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</si>
  <si>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</si>
  <si>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</si>
  <si>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</si>
  <si>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</si>
  <si>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</si>
  <si>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</si>
  <si>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</si>
  <si>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</si>
  <si>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</si>
  <si>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</si>
  <si>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</si>
  <si>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</si>
  <si>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</si>
  <si>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</si>
  <si>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</si>
  <si>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</si>
  <si>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</si>
  <si>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</si>
  <si>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</si>
  <si>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</si>
  <si>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</si>
  <si>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</si>
  <si>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</si>
  <si>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</si>
  <si>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</si>
  <si>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</si>
  <si>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</si>
  <si>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</si>
  <si>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</si>
  <si>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</si>
  <si>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</si>
  <si>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</si>
  <si>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</si>
  <si>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</si>
  <si>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</si>
  <si>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</si>
  <si>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</si>
  <si>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</si>
  <si>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</si>
  <si>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</si>
  <si>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</si>
  <si>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</si>
  <si>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</si>
  <si>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</si>
  <si>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</si>
  <si>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</si>
  <si>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</si>
  <si>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</si>
  <si>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</si>
  <si>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</si>
  <si>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</si>
  <si>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</si>
  <si>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</si>
  <si>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</si>
  <si>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</si>
  <si>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</si>
  <si>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</si>
  <si>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</si>
  <si>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</si>
  <si>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</si>
  <si>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</si>
  <si>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</si>
  <si>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</si>
  <si>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</si>
  <si>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</si>
  <si>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</si>
  <si>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</si>
  <si>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</si>
  <si>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</si>
  <si>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</si>
  <si>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</si>
  <si>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</si>
  <si>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</si>
  <si>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</si>
  <si>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</si>
  <si>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</si>
  <si>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</si>
  <si>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</si>
  <si>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</si>
  <si>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</si>
  <si>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</si>
  <si>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</si>
  <si>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</si>
  <si>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</si>
  <si>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</si>
  <si>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</si>
  <si>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</si>
  <si>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</si>
  <si>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</si>
  <si>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</si>
  <si>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</si>
  <si>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</si>
  <si>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</si>
  <si>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</si>
  <si>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</si>
  <si>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</si>
  <si>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</si>
  <si>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</si>
  <si>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</si>
  <si>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</si>
  <si>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</si>
  <si>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</si>
  <si>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</si>
  <si>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</si>
  <si>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</si>
  <si>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</si>
  <si>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</si>
  <si>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</si>
  <si>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</si>
  <si>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</si>
  <si>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</si>
  <si>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</si>
  <si>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</si>
  <si>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</si>
  <si>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</si>
  <si>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</si>
  <si>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</si>
  <si>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</si>
  <si>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</si>
  <si>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</si>
  <si>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</si>
  <si>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</si>
  <si>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</si>
  <si>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</si>
  <si>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</si>
  <si>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</si>
  <si>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</si>
  <si>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</si>
  <si>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</si>
  <si>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</si>
  <si>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</si>
  <si>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</si>
  <si>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</si>
  <si>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</si>
  <si>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</si>
  <si>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</si>
  <si>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</si>
  <si>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</si>
  <si>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</si>
  <si>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</si>
  <si>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</si>
  <si>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</si>
  <si>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</si>
  <si>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</si>
  <si>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</si>
  <si>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</si>
  <si>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</si>
  <si>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</si>
  <si>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</si>
  <si>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</si>
  <si>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</si>
  <si>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</si>
  <si>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</si>
  <si>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</si>
  <si>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</si>
  <si>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</si>
  <si>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</si>
  <si>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</si>
  <si>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</si>
  <si>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</si>
  <si>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</si>
  <si>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</si>
  <si>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</si>
  <si>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</si>
  <si>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</si>
  <si>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</si>
  <si>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</si>
  <si>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</si>
  <si>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</si>
  <si>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</si>
  <si>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</si>
  <si>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</si>
  <si>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</si>
  <si>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</si>
  <si>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</si>
  <si>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</si>
  <si>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</si>
  <si>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</si>
  <si>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</si>
  <si>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</si>
  <si>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</si>
  <si>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</si>
  <si>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</si>
  <si>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</si>
  <si>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</si>
  <si>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</si>
  <si>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</si>
  <si>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</si>
  <si>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</si>
  <si>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</si>
  <si>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</si>
  <si>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</si>
  <si>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</si>
  <si>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</si>
  <si>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</si>
  <si>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</si>
  <si>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</si>
  <si>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</si>
  <si>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</si>
  <si>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</si>
  <si>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</si>
  <si>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</si>
  <si>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</si>
  <si>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</si>
  <si>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</si>
  <si>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</si>
  <si>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</si>
  <si>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</si>
  <si>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</si>
  <si>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</si>
  <si>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</si>
  <si>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</si>
  <si>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</si>
  <si>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</si>
  <si>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</si>
  <si>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</si>
  <si>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</si>
  <si>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</si>
  <si>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</si>
  <si>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</si>
  <si>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</si>
  <si>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</si>
  <si>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</si>
  <si>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</si>
  <si>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</si>
  <si>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</si>
  <si>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</si>
  <si>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</si>
  <si>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</si>
  <si>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</si>
  <si>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</si>
  <si>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</si>
  <si>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</si>
  <si>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</si>
  <si>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</si>
  <si>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</si>
  <si>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</si>
  <si>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</si>
  <si>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</si>
  <si>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</si>
  <si>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</si>
  <si>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</si>
  <si>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</si>
  <si>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</si>
  <si>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</si>
  <si>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</si>
  <si>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</si>
  <si>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</si>
  <si>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</si>
  <si>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</si>
  <si>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</si>
  <si>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</si>
  <si>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</si>
  <si>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</si>
  <si>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</si>
  <si>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</si>
  <si>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</si>
  <si>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</si>
  <si>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</si>
  <si>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</si>
  <si>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</si>
  <si>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</si>
  <si>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</si>
  <si>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</si>
  <si>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</si>
  <si>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</si>
  <si>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</si>
  <si>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</si>
  <si>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</si>
  <si>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</si>
  <si>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</si>
  <si>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</si>
  <si>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</si>
  <si>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</si>
  <si>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</si>
  <si>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</si>
  <si>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</si>
  <si>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</si>
  <si>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</si>
  <si>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</si>
  <si>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</si>
  <si>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</si>
  <si>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</si>
  <si>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</si>
  <si>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</si>
  <si>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</si>
  <si>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</si>
  <si>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</si>
  <si>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</si>
  <si>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</si>
  <si>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</si>
  <si>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</si>
  <si>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</si>
  <si>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</si>
  <si>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</si>
  <si>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</si>
  <si>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</si>
  <si>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</si>
  <si>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</si>
  <si>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</si>
  <si>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</si>
  <si>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</si>
  <si>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</si>
  <si>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</si>
  <si>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</si>
  <si>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</si>
  <si>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</si>
  <si>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</si>
  <si>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</si>
  <si>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</si>
  <si>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</si>
  <si>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</si>
  <si>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</si>
  <si>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</si>
  <si>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</si>
  <si>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</si>
  <si>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</si>
  <si>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</si>
  <si>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</si>
  <si>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</si>
  <si>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</si>
  <si>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</si>
  <si>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</si>
  <si>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</si>
  <si>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</si>
  <si>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</si>
  <si>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</si>
  <si>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</si>
  <si>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</si>
  <si>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</si>
  <si>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</si>
  <si>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</si>
  <si>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</si>
  <si>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</si>
  <si>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</si>
  <si>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</si>
  <si>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</si>
  <si>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</si>
  <si>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</si>
  <si>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</si>
  <si>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</si>
  <si>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</si>
  <si>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</si>
  <si>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</si>
  <si>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</si>
  <si>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</si>
  <si>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</si>
  <si>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</si>
  <si>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</si>
  <si>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</si>
  <si>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</si>
  <si>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</si>
  <si>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</si>
  <si>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</si>
  <si>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</si>
  <si>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</si>
  <si>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</si>
  <si>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</si>
  <si>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</si>
  <si>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</si>
  <si>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</si>
  <si>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</si>
  <si>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</si>
  <si>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</si>
  <si>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</si>
  <si>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</si>
  <si>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</si>
  <si>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</si>
  <si>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</si>
  <si>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</si>
  <si>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</si>
  <si>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</si>
  <si>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</si>
  <si>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</si>
  <si>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</si>
  <si>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</si>
  <si>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</si>
  <si>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</si>
  <si>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</si>
  <si>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</si>
  <si>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</si>
  <si>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</si>
  <si>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</si>
  <si>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</si>
  <si>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</si>
  <si>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</si>
  <si>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</si>
  <si>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</si>
  <si>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</si>
  <si>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</si>
  <si>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</si>
  <si>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</si>
  <si>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</si>
  <si>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</si>
  <si>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</si>
  <si>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</si>
  <si>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</si>
  <si>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</si>
  <si>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</si>
  <si>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</si>
  <si>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</si>
  <si>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</si>
  <si>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</si>
  <si>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</si>
  <si>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</si>
  <si>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</si>
  <si>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</si>
  <si>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</si>
  <si>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</si>
  <si>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</si>
  <si>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</si>
  <si>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</si>
  <si>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</si>
  <si>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</si>
  <si>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</si>
  <si>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</si>
  <si>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</si>
  <si>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</si>
  <si>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</si>
  <si>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</si>
  <si>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</si>
  <si>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</si>
  <si>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</si>
  <si>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</si>
  <si>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</si>
  <si>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</si>
  <si>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</si>
  <si>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</si>
  <si>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</si>
  <si>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</si>
  <si>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</si>
  <si>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</si>
  <si>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</si>
  <si>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</si>
  <si>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</si>
  <si>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</si>
  <si>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</si>
  <si>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</si>
  <si>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</si>
  <si>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</si>
  <si>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</si>
  <si>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</si>
  <si>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</si>
  <si>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</si>
  <si>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</si>
  <si>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</si>
  <si>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</si>
  <si>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</si>
  <si>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</si>
  <si>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</si>
  <si>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</si>
  <si>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</si>
  <si>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</si>
  <si>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</si>
  <si>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</si>
  <si>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</si>
  <si>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</si>
  <si>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</si>
  <si>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</si>
  <si>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</si>
  <si>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</si>
  <si>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</si>
  <si>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</si>
  <si>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</si>
  <si>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</si>
  <si>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</si>
  <si>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</si>
  <si>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</si>
  <si>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</si>
  <si>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</si>
  <si>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</si>
  <si>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</si>
  <si>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</si>
  <si>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</si>
  <si>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</si>
  <si>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</si>
  <si>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</si>
  <si>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</si>
  <si>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</si>
  <si>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</si>
  <si>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</si>
  <si>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</si>
  <si>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</si>
  <si>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</si>
  <si>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</si>
  <si>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</si>
  <si>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</si>
  <si>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</si>
  <si>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</si>
  <si>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</si>
  <si>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</si>
  <si>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</si>
  <si>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</si>
  <si>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</si>
  <si>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</si>
  <si>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</si>
  <si>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</si>
  <si>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</si>
  <si>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</si>
  <si>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</si>
  <si>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</si>
  <si>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</si>
  <si>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</si>
  <si>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</si>
  <si>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</si>
  <si>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</si>
  <si>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</si>
  <si>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</si>
  <si>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</si>
  <si>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</si>
  <si>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</si>
  <si>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</si>
  <si>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</si>
  <si>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</si>
  <si>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</si>
  <si>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</si>
  <si>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</si>
  <si>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</si>
  <si>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</si>
  <si>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</si>
  <si>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</si>
  <si>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</si>
  <si>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</si>
  <si>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</si>
  <si>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</si>
  <si>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</si>
  <si>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</si>
  <si>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</si>
  <si>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</si>
  <si>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</si>
  <si>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</si>
  <si>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</si>
  <si>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</si>
  <si>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</si>
  <si>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</si>
  <si>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</si>
  <si>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</si>
  <si>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</si>
  <si>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</si>
  <si>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</si>
  <si>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</si>
  <si>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</si>
  <si>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</si>
  <si>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</si>
  <si>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</si>
  <si>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</si>
  <si>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</si>
  <si>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</si>
  <si>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</si>
  <si>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</si>
  <si>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</si>
  <si>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</si>
  <si>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</si>
  <si>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</si>
  <si>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</si>
  <si>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</si>
  <si>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</si>
  <si>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</si>
  <si>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</si>
  <si>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</si>
  <si>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</si>
  <si>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</si>
  <si>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</si>
  <si>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</si>
  <si>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</si>
  <si>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</si>
  <si>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</si>
  <si>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</si>
  <si>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</si>
  <si>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</si>
  <si>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</si>
  <si>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</si>
  <si>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</si>
  <si>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</si>
  <si>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</si>
  <si>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</si>
  <si>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</si>
  <si>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</si>
  <si>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</si>
  <si>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</si>
  <si>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</si>
  <si>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</si>
  <si>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</si>
  <si>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</si>
  <si>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</si>
  <si>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</si>
  <si>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</si>
  <si>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</si>
  <si>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</si>
  <si>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</si>
  <si>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</si>
  <si>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</si>
  <si>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</si>
  <si>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</si>
  <si>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</si>
  <si>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</si>
  <si>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</si>
  <si>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</si>
  <si>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</si>
  <si>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</si>
  <si>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</si>
  <si>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</si>
  <si>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</si>
  <si>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</si>
  <si>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</si>
  <si>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</si>
  <si>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</si>
  <si>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</si>
  <si>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</si>
  <si>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</si>
  <si>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</si>
  <si>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</si>
  <si>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</si>
  <si>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</si>
  <si>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</si>
  <si>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</si>
  <si>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</si>
  <si>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</si>
  <si>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</si>
  <si>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</si>
  <si>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</si>
  <si>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</si>
  <si>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</si>
  <si>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</si>
  <si>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</si>
  <si>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</si>
  <si>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</si>
  <si>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</si>
  <si>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</si>
  <si>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</si>
  <si>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</si>
  <si>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</si>
  <si>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</si>
  <si>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</si>
  <si>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</si>
  <si>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</si>
  <si>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</si>
  <si>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</si>
  <si>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</si>
  <si>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</si>
  <si>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</si>
  <si>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</si>
  <si>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</si>
  <si>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</si>
  <si>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</si>
  <si>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</si>
  <si>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</si>
  <si>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</si>
  <si>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</si>
  <si>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</si>
  <si>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</si>
  <si>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</si>
  <si>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</si>
  <si>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</si>
  <si>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</si>
  <si>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</si>
  <si>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</si>
  <si>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</si>
  <si>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</si>
  <si>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</si>
  <si>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</si>
  <si>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</si>
  <si>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</si>
  <si>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</si>
  <si>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</si>
  <si>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</si>
  <si>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</si>
  <si>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</si>
  <si>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</si>
  <si>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</si>
  <si>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</si>
  <si>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</si>
  <si>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</si>
  <si>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</si>
  <si>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</si>
  <si>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</si>
  <si>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</si>
  <si>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</si>
  <si>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</si>
  <si>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</si>
  <si>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</si>
  <si>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</si>
  <si>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</si>
  <si>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</si>
  <si>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</si>
  <si>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</si>
  <si>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</si>
  <si>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</si>
  <si>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</si>
  <si>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</si>
  <si>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</si>
  <si>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</si>
  <si>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</si>
  <si>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</si>
  <si>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</si>
  <si>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</si>
  <si>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</si>
  <si>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</si>
  <si>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</si>
  <si>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</si>
  <si>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</si>
  <si>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</si>
  <si>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</si>
  <si>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</si>
  <si>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</si>
  <si>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</si>
  <si>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</si>
  <si>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</si>
  <si>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</si>
  <si>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</si>
  <si>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</si>
  <si>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</si>
  <si>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</si>
  <si>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</si>
  <si>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</si>
  <si>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</si>
  <si>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</si>
  <si>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</si>
  <si>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</si>
  <si>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</si>
  <si>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</si>
  <si>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</si>
  <si>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</si>
  <si>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</si>
  <si>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</si>
  <si>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</si>
  <si>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</si>
  <si>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</si>
  <si>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</si>
  <si>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</si>
  <si>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</si>
  <si>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</si>
  <si>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</si>
  <si>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</si>
  <si>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</si>
  <si>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</si>
  <si>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</si>
  <si>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</si>
  <si>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</si>
  <si>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</si>
  <si>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</si>
  <si>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</si>
  <si>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</si>
  <si>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</si>
  <si>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</si>
  <si>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</si>
  <si>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</si>
  <si>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</si>
  <si>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</si>
  <si>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</si>
  <si>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</si>
  <si>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</si>
  <si>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</si>
  <si>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</si>
  <si>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</si>
  <si>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</si>
  <si>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</si>
  <si>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</si>
  <si>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</si>
  <si>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</si>
  <si>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</si>
  <si>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</si>
  <si>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</si>
  <si>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</si>
  <si>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</si>
  <si>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</si>
  <si>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</si>
  <si>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</si>
  <si>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</si>
  <si>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</si>
  <si>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</si>
  <si>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</si>
  <si>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</si>
  <si>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</si>
  <si>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</si>
  <si>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</si>
  <si>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</si>
  <si>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</si>
  <si>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</si>
  <si>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</si>
  <si>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</si>
  <si>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</si>
  <si>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</si>
  <si>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</si>
  <si>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</si>
  <si>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</si>
  <si>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</si>
  <si>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</si>
  <si>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</si>
  <si>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</si>
  <si>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</si>
  <si>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</si>
  <si>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</si>
  <si>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</si>
  <si>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</si>
  <si>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</si>
  <si>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</si>
  <si>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</si>
  <si>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</si>
  <si>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</si>
  <si>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</si>
  <si>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</si>
  <si>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</si>
  <si>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</si>
  <si>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</si>
  <si>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</si>
  <si>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</si>
  <si>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</si>
  <si>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</si>
  <si>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</si>
  <si>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</si>
  <si>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</si>
  <si>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</si>
  <si>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</si>
  <si>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</si>
  <si>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</si>
  <si>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</si>
  <si>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</si>
  <si>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</si>
  <si>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</si>
  <si>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</si>
  <si>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</si>
  <si>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</si>
  <si>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</si>
  <si>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</si>
  <si>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</si>
  <si>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</si>
  <si>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</si>
  <si>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</si>
  <si>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</si>
  <si>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</si>
  <si>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</si>
  <si>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</si>
  <si>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</si>
  <si>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</si>
  <si>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</si>
  <si>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</si>
  <si>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</si>
  <si>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</si>
  <si>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</si>
  <si>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</si>
  <si>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</si>
  <si>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</si>
  <si>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</si>
  <si>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</si>
  <si>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</si>
  <si>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</si>
  <si>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</si>
  <si>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</si>
  <si>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</si>
  <si>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</si>
  <si>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</si>
  <si>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</si>
  <si>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</si>
  <si>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</si>
  <si>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</si>
  <si>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</si>
  <si>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</si>
  <si>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</si>
  <si>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</si>
  <si>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</si>
  <si>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</si>
  <si>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</si>
  <si>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</si>
  <si>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</si>
  <si>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</si>
  <si>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</si>
  <si>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</si>
  <si>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</si>
  <si>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</si>
  <si>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</si>
  <si>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</si>
  <si>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</si>
  <si>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</si>
  <si>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</si>
  <si>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</si>
  <si>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</si>
  <si>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</si>
  <si>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</si>
  <si>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</si>
  <si>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</si>
  <si>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</si>
  <si>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</si>
  <si>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</si>
  <si>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</si>
  <si>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</si>
  <si>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</si>
  <si>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</si>
  <si>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</si>
  <si>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</si>
  <si>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</si>
  <si>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</si>
  <si>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</si>
  <si>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</si>
  <si>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</si>
  <si>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</si>
  <si>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</si>
  <si>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</si>
  <si>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</si>
  <si>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</si>
  <si>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</si>
  <si>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</si>
  <si>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</si>
  <si>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</si>
  <si>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</si>
  <si>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</si>
  <si>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</si>
  <si>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</si>
  <si>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</si>
  <si>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</si>
  <si>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</si>
  <si>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</si>
  <si>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</si>
  <si>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</si>
  <si>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</si>
  <si>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</si>
  <si>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</si>
  <si>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</si>
  <si>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</si>
  <si>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</si>
  <si>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</si>
  <si>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</si>
  <si>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</si>
  <si>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</si>
  <si>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</si>
  <si>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</si>
  <si>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</si>
  <si>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</si>
  <si>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</si>
  <si>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</si>
  <si>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</si>
  <si>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</si>
  <si>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</si>
  <si>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</si>
  <si>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</si>
  <si>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</si>
  <si>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</si>
  <si>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</si>
  <si>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</si>
  <si>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</si>
  <si>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</si>
  <si>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</si>
  <si>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</si>
  <si>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</si>
  <si>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</si>
  <si>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</si>
  <si>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</si>
  <si>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</si>
  <si>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</si>
  <si>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</si>
  <si>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</si>
  <si>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</si>
  <si>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</si>
  <si>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</si>
  <si>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</si>
  <si>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</si>
  <si>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</si>
  <si>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</si>
  <si>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</si>
  <si>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</si>
  <si>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</si>
  <si>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</si>
  <si>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</si>
  <si>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</si>
  <si>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</si>
  <si>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</si>
  <si>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</si>
  <si>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</si>
  <si>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</si>
  <si>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</si>
  <si>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</si>
  <si>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</si>
  <si>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</si>
  <si>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</si>
  <si>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</si>
  <si>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</si>
  <si>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</si>
  <si>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</si>
  <si>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</si>
  <si>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</si>
  <si>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</si>
  <si>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</si>
  <si>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</si>
  <si>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</si>
  <si>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</si>
  <si>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</si>
  <si>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</si>
  <si>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</si>
  <si>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</si>
  <si>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</si>
  <si>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</si>
  <si>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</si>
  <si>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</si>
  <si>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</si>
  <si>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</si>
  <si>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</si>
  <si>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</si>
  <si>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</si>
  <si>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</si>
  <si>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</si>
  <si>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</si>
  <si>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</si>
  <si>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</si>
  <si>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</si>
  <si>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</si>
  <si>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</si>
  <si>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</si>
  <si>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</si>
  <si>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</si>
  <si>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</si>
  <si>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</si>
  <si>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</si>
  <si>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</si>
  <si>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</si>
  <si>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</si>
  <si>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</si>
  <si>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</si>
  <si>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</si>
  <si>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</si>
  <si>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</si>
  <si>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</si>
  <si>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</si>
  <si>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</si>
  <si>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</si>
  <si>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</si>
  <si>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</si>
  <si>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</si>
  <si>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</si>
  <si>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</si>
  <si>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</si>
  <si>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</si>
  <si>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</si>
  <si>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</si>
  <si>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</si>
  <si>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</si>
  <si>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</si>
  <si>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</si>
  <si>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</si>
  <si>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</si>
  <si>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</si>
  <si>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</si>
  <si>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</si>
  <si>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</si>
  <si>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</si>
  <si>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</si>
  <si>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</si>
  <si>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</si>
  <si>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</si>
  <si>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</si>
  <si>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</si>
  <si>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</si>
  <si>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</si>
  <si>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</si>
  <si>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</si>
  <si>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</si>
  <si>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</si>
  <si>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</si>
  <si>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</si>
  <si>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</si>
  <si>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</si>
  <si>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</si>
  <si>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</si>
  <si>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</si>
  <si>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</si>
  <si>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</si>
  <si>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</si>
  <si>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</si>
  <si>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</si>
  <si>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</si>
  <si>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</si>
  <si>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</si>
  <si>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</si>
  <si>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</si>
  <si>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</si>
  <si>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</si>
  <si>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</si>
  <si>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</si>
  <si>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</si>
  <si>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</si>
  <si>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</si>
  <si>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</si>
  <si>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</si>
  <si>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</si>
  <si>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</si>
  <si>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</si>
  <si>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</si>
  <si>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</si>
  <si>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</si>
  <si>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</si>
  <si>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</si>
  <si>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</si>
  <si>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</si>
  <si>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</si>
  <si>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</si>
  <si>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</si>
  <si>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</si>
  <si>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</si>
  <si>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</si>
  <si>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</si>
  <si>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</si>
  <si>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</si>
  <si>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</si>
  <si>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</si>
  <si>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</si>
  <si>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</si>
  <si>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</si>
  <si>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</si>
  <si>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</si>
  <si>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</si>
  <si>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</si>
  <si>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</si>
  <si>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</si>
  <si>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</si>
  <si>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</si>
  <si>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</si>
  <si>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</si>
  <si>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</si>
  <si>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</si>
  <si>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</si>
  <si>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</si>
  <si>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</si>
  <si>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</si>
  <si>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</si>
  <si>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</si>
  <si>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</si>
  <si>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</si>
  <si>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</si>
  <si>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</si>
  <si>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</si>
  <si>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</si>
  <si>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</si>
  <si>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</si>
  <si>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</si>
  <si>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</si>
  <si>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</si>
  <si>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</si>
  <si>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</si>
  <si>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</si>
  <si>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</si>
  <si>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</si>
  <si>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</si>
  <si>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</si>
  <si>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</si>
  <si>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</si>
  <si>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</si>
  <si>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</si>
  <si>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</si>
  <si>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</si>
  <si>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</si>
  <si>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</si>
  <si>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</si>
  <si>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</si>
  <si>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</si>
  <si>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</si>
  <si>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</si>
  <si>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</si>
  <si>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</si>
  <si>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</si>
  <si>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</si>
  <si>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</si>
  <si>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</si>
  <si>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</si>
  <si>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</si>
  <si>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</si>
  <si>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</si>
  <si>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</si>
  <si>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</si>
  <si>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</si>
  <si>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</si>
  <si>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</si>
  <si>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</si>
  <si>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</si>
  <si>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</si>
  <si>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</si>
  <si>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</si>
  <si>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</si>
  <si>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</si>
  <si>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</si>
  <si>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</si>
  <si>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</si>
  <si>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</si>
  <si>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</si>
  <si>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</si>
  <si>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</si>
  <si>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</si>
  <si>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</si>
  <si>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</si>
  <si>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</si>
  <si>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</si>
  <si>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</si>
  <si>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</si>
  <si>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</si>
  <si>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</si>
  <si>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</si>
  <si>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</si>
  <si>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</si>
  <si>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</si>
  <si>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</si>
  <si>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</si>
  <si>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</si>
  <si>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</si>
  <si>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</si>
  <si>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</si>
  <si>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</si>
  <si>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</si>
  <si>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</si>
  <si>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</si>
  <si>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</si>
  <si>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</si>
  <si>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</si>
  <si>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</si>
  <si>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</si>
  <si>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</si>
  <si>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</si>
  <si>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</si>
  <si>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</si>
  <si>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</si>
  <si>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</si>
  <si>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</si>
  <si>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</si>
  <si>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</si>
  <si>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</si>
  <si>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</si>
  <si>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</si>
  <si>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</si>
  <si>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</si>
  <si>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</si>
  <si>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</si>
  <si>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</si>
  <si>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</si>
  <si>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</si>
  <si>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</si>
  <si>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</si>
  <si>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</si>
  <si>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</si>
  <si>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</si>
  <si>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</si>
  <si>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</si>
  <si>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</si>
  <si>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</si>
  <si>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</si>
  <si>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</si>
  <si>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</si>
  <si>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</si>
  <si>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</si>
  <si>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</si>
  <si>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</si>
  <si>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</si>
  <si>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</si>
  <si>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</si>
  <si>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</si>
  <si>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</si>
  <si>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</si>
  <si>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</si>
  <si>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</si>
  <si>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</si>
  <si>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</si>
  <si>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</si>
  <si>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</si>
  <si>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</si>
  <si>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</si>
  <si>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</si>
  <si>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</si>
  <si>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</si>
  <si>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</si>
  <si>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</si>
  <si>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</si>
  <si>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</si>
  <si>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</si>
  <si>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</si>
  <si>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</si>
  <si>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</si>
  <si>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</si>
  <si>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</si>
  <si>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</si>
  <si>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</si>
  <si>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</si>
  <si>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</si>
  <si>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</si>
  <si>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</si>
  <si>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</si>
  <si>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</si>
  <si>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</si>
  <si>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</si>
  <si>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</si>
  <si>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</si>
  <si>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</si>
  <si>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</si>
  <si>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</si>
  <si>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</si>
  <si>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</si>
  <si>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</si>
  <si>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</si>
  <si>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</si>
  <si>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</si>
  <si>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</si>
  <si>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</si>
  <si>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</si>
  <si>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</si>
  <si>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</si>
  <si>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</si>
  <si>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</si>
  <si>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</si>
  <si>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</si>
  <si>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</si>
  <si>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</si>
  <si>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</si>
  <si>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</si>
  <si>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</si>
  <si>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</si>
  <si>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</si>
  <si>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</si>
  <si>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</si>
  <si>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</si>
  <si>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</si>
  <si>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</si>
  <si>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</si>
  <si>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</si>
  <si>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</si>
  <si>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</si>
  <si>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</si>
  <si>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</si>
  <si>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</si>
  <si>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</si>
  <si>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</si>
  <si>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</si>
  <si>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</si>
  <si>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</si>
  <si>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</si>
  <si>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</si>
  <si>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</si>
  <si>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</si>
  <si>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</si>
  <si>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</si>
  <si>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</si>
  <si>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</si>
  <si>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</si>
  <si>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</si>
  <si>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</si>
  <si>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</si>
  <si>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</si>
  <si>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</si>
  <si>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</si>
  <si>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</si>
  <si>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</si>
  <si>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</si>
  <si>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</si>
  <si>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</si>
  <si>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</si>
  <si>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</si>
  <si>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</si>
  <si>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</si>
  <si>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</si>
  <si>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</si>
  <si>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</si>
  <si>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</si>
  <si>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</si>
  <si>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</si>
  <si>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</si>
  <si>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</si>
  <si>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</si>
  <si>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</si>
  <si>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</si>
  <si>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</si>
  <si>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</si>
  <si>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</si>
  <si>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</si>
  <si>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</si>
  <si>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</si>
  <si>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</si>
  <si>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</si>
  <si>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</si>
  <si>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</si>
  <si>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</si>
  <si>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</si>
  <si>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</si>
  <si>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</si>
  <si>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</si>
  <si>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</si>
  <si>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</si>
  <si>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</si>
  <si>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</si>
  <si>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</si>
  <si>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</si>
  <si>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</si>
  <si>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</si>
  <si>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</si>
  <si>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</si>
  <si>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</si>
  <si>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</si>
  <si>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</si>
  <si>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</si>
  <si>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</si>
  <si>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</si>
  <si>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</si>
  <si>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</si>
  <si>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</si>
  <si>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</si>
  <si>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</si>
  <si>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</si>
  <si>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</si>
  <si>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</si>
  <si>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</si>
  <si>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</si>
  <si>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</si>
  <si>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</si>
  <si>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</si>
  <si>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</si>
  <si>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</si>
  <si>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</si>
  <si>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</si>
  <si>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</si>
  <si>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</si>
  <si>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</si>
  <si>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</si>
  <si>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</si>
  <si>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</si>
  <si>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</si>
  <si>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</si>
  <si>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</si>
  <si>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</si>
  <si>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</si>
  <si>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</si>
  <si>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</si>
  <si>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</si>
  <si>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</si>
  <si>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</si>
  <si>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</si>
  <si>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</si>
  <si>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</si>
  <si>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</si>
  <si>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</si>
  <si>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</si>
  <si>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</si>
  <si>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</si>
  <si>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</si>
  <si>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</si>
  <si>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</si>
  <si>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</si>
  <si>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</si>
  <si>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</si>
  <si>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</si>
  <si>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</si>
  <si>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</si>
  <si>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</si>
  <si>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</si>
  <si>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</si>
  <si>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</si>
  <si>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</si>
  <si>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</si>
  <si>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</si>
  <si>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</si>
  <si>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</si>
  <si>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</si>
  <si>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</si>
  <si>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</si>
  <si>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</si>
  <si>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</si>
  <si>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</si>
  <si>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</si>
  <si>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</si>
  <si>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</si>
  <si>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</si>
  <si>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</si>
  <si>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</si>
  <si>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</si>
  <si>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</si>
  <si>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</si>
  <si>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</si>
  <si>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</si>
  <si>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</si>
  <si>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</si>
  <si>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</si>
  <si>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</si>
  <si>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</si>
  <si>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</si>
  <si>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</si>
  <si>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</si>
  <si>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</si>
  <si>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</si>
  <si>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</si>
  <si>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</si>
  <si>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</si>
  <si>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</si>
  <si>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</si>
  <si>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</si>
  <si>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</si>
  <si>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</si>
  <si>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</si>
  <si>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</si>
  <si>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</si>
  <si>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</si>
  <si>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</si>
  <si>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</si>
  <si>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</si>
  <si>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</si>
  <si>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</si>
  <si>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</si>
  <si>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</si>
  <si>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</si>
  <si>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</si>
  <si>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</si>
  <si>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</si>
  <si>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</si>
  <si>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</si>
  <si>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</si>
  <si>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</si>
  <si>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</si>
  <si>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</si>
  <si>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</si>
  <si>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</si>
  <si>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</si>
  <si>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</si>
  <si>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</si>
  <si>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</si>
  <si>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</si>
  <si>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</si>
  <si>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</si>
  <si>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</si>
  <si>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</si>
  <si>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</si>
  <si>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</si>
  <si>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</si>
  <si>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</si>
  <si>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</si>
  <si>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</si>
  <si>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</si>
  <si>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</si>
  <si>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</si>
  <si>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</si>
  <si>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</si>
  <si>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</si>
  <si>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</si>
  <si>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</si>
  <si>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</si>
  <si>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</si>
  <si>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</si>
  <si>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</si>
  <si>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</si>
  <si>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</si>
  <si>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</si>
  <si>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</si>
  <si>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</si>
  <si>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</si>
  <si>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</si>
  <si>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</si>
  <si>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</si>
  <si>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</si>
  <si>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</si>
  <si>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</si>
  <si>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</si>
  <si>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</si>
  <si>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</si>
  <si>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</si>
  <si>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</si>
  <si>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</si>
  <si>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</si>
  <si>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</si>
  <si>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</si>
  <si>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</si>
  <si>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</si>
  <si>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</si>
  <si>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</si>
  <si>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</si>
  <si>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</si>
  <si>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</si>
  <si>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</si>
  <si>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</si>
  <si>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</si>
  <si>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</si>
  <si>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</si>
  <si>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</si>
  <si>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</si>
  <si>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</si>
  <si>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</si>
  <si>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</si>
  <si>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</si>
  <si>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</si>
  <si>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</si>
  <si>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</si>
  <si>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</si>
  <si>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</si>
  <si>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</si>
  <si>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</si>
  <si>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</si>
  <si>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</si>
  <si>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</si>
  <si>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</si>
  <si>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</si>
  <si>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</si>
  <si>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</si>
  <si>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</si>
  <si>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</si>
  <si>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</si>
  <si>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</si>
  <si>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</si>
  <si>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</si>
  <si>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</si>
  <si>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</si>
  <si>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</si>
  <si>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</si>
  <si>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</si>
  <si>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</si>
  <si>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</si>
  <si>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</si>
  <si>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</si>
  <si>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</si>
  <si>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</si>
  <si>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</si>
  <si>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</si>
  <si>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</si>
  <si>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</si>
  <si>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</si>
  <si>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</si>
  <si>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</si>
  <si>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</si>
  <si>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</si>
  <si>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</si>
  <si>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</si>
  <si>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</si>
  <si>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</si>
  <si>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</si>
  <si>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</si>
  <si>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</si>
  <si>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</si>
  <si>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</si>
  <si>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</si>
  <si>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</si>
  <si>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</si>
  <si>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</si>
  <si>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</si>
  <si>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</si>
  <si>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</si>
  <si>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</si>
  <si>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</si>
  <si>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</si>
  <si>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</si>
  <si>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</si>
  <si>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</si>
  <si>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</si>
  <si>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</si>
  <si>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</si>
  <si>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</si>
  <si>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</si>
  <si>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</si>
  <si>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</si>
  <si>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</si>
  <si>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</si>
  <si>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</si>
  <si>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</si>
  <si>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</si>
  <si>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</si>
  <si>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</si>
  <si>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</si>
  <si>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</si>
  <si>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</si>
  <si>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</si>
  <si>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</si>
  <si>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</si>
  <si>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</si>
  <si>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</si>
  <si>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</si>
  <si>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</si>
  <si>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</si>
  <si>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</si>
  <si>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</si>
  <si>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</si>
  <si>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</si>
  <si>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</si>
  <si>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</si>
  <si>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</si>
  <si>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</si>
  <si>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</si>
  <si>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</si>
  <si>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</si>
  <si>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</si>
  <si>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</si>
  <si>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</si>
  <si>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</si>
  <si>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</si>
  <si>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</si>
  <si>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</si>
  <si>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</si>
  <si>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</si>
  <si>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</si>
  <si>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</si>
  <si>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</si>
  <si>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</si>
  <si>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</si>
  <si>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</si>
  <si>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</si>
  <si>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</si>
  <si>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</si>
  <si>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</si>
  <si>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</si>
  <si>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</si>
  <si>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</si>
  <si>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</si>
  <si>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</si>
  <si>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</si>
  <si>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</si>
  <si>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</si>
  <si>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</si>
  <si>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</si>
  <si>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</si>
  <si>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</si>
  <si>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</si>
  <si>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</si>
  <si>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</si>
  <si>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</si>
  <si>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</si>
  <si>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</si>
  <si>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</si>
  <si>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</si>
  <si>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</si>
  <si>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</si>
  <si>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</si>
  <si>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</si>
  <si>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</si>
  <si>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</si>
  <si>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</si>
  <si>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</si>
  <si>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</si>
  <si>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</si>
  <si>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</si>
  <si>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</si>
  <si>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</si>
  <si>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</si>
  <si>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</si>
  <si>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</si>
  <si>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</si>
  <si>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</si>
  <si>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</si>
  <si>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</si>
  <si>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</si>
  <si>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</si>
  <si>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</si>
  <si>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</si>
  <si>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</si>
  <si>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</si>
  <si>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</si>
  <si>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</si>
  <si>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</si>
  <si>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</si>
  <si>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</si>
  <si>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</si>
  <si>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</si>
  <si>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</si>
  <si>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</si>
  <si>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</si>
  <si>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</si>
  <si>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</si>
  <si>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</si>
  <si>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</si>
  <si>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</si>
  <si>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</si>
  <si>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</si>
  <si>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</si>
  <si>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</si>
  <si>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</si>
  <si>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</si>
  <si>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</si>
  <si>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</si>
  <si>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</si>
  <si>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</si>
  <si>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</si>
  <si>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</si>
  <si>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</si>
  <si>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</si>
  <si>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</si>
  <si>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</si>
  <si>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</si>
  <si>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</si>
  <si>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</si>
  <si>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</si>
  <si>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</si>
  <si>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</si>
  <si>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</si>
  <si>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</si>
  <si>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</si>
  <si>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</si>
  <si>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</si>
  <si>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</si>
  <si>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</si>
  <si>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</si>
  <si>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</si>
  <si>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</si>
  <si>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</si>
  <si>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</si>
  <si>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</si>
  <si>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</si>
  <si>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</si>
  <si>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</si>
  <si>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</si>
  <si>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</si>
  <si>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</si>
  <si>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</si>
  <si>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</si>
  <si>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</si>
  <si>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</si>
  <si>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</si>
  <si>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</si>
  <si>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</si>
  <si>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</si>
  <si>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</si>
  <si>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</si>
  <si>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</si>
  <si>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</si>
  <si>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</si>
  <si>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</si>
  <si>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</si>
  <si>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</si>
  <si>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</si>
  <si>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</si>
  <si>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</si>
  <si>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</si>
  <si>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</si>
  <si>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</si>
  <si>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</si>
  <si>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</si>
  <si>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</si>
  <si>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</si>
  <si>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</si>
  <si>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</si>
  <si>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</si>
  <si>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</si>
  <si>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</si>
  <si>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</si>
  <si>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</si>
  <si>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</si>
  <si>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</si>
  <si>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</si>
  <si>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</si>
  <si>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</si>
  <si>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</si>
  <si>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</si>
  <si>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</si>
  <si>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</si>
  <si>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</si>
  <si>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</si>
  <si>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</si>
  <si>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</si>
  <si>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</si>
  <si>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</si>
  <si>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</si>
  <si>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</si>
  <si>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</si>
  <si>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</si>
  <si>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</si>
  <si>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</si>
  <si>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</si>
  <si>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</si>
  <si>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</si>
  <si>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</si>
  <si>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</si>
  <si>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</si>
  <si>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</si>
  <si>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</si>
  <si>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</si>
  <si>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</si>
  <si>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</si>
  <si>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</si>
  <si>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</si>
  <si>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</si>
  <si>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</si>
  <si>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</si>
  <si>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</si>
  <si>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</si>
  <si>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</si>
  <si>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</si>
  <si>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</si>
  <si>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</si>
  <si>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</si>
  <si>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</si>
  <si>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</si>
  <si>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</si>
  <si>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</si>
  <si>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</si>
  <si>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</si>
  <si>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</si>
  <si>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</si>
  <si>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</si>
  <si>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</si>
  <si>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</si>
  <si>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</si>
  <si>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</si>
  <si>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</si>
  <si>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</si>
  <si>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</si>
  <si>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</si>
  <si>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</si>
  <si>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</si>
  <si>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</si>
  <si>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</si>
  <si>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</si>
  <si>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</si>
  <si>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</si>
  <si>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</si>
  <si>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</si>
  <si>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</si>
  <si>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</si>
  <si>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</si>
  <si>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</si>
  <si>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</si>
  <si>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</si>
  <si>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</si>
  <si>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</si>
  <si>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</si>
  <si>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</si>
  <si>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</si>
  <si>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</si>
  <si>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</si>
  <si>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</si>
  <si>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</si>
  <si>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</si>
  <si>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</si>
  <si>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</si>
  <si>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</si>
  <si>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</si>
  <si>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</si>
  <si>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</si>
  <si>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</si>
  <si>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</si>
  <si>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</si>
  <si>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</si>
  <si>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</si>
  <si>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</si>
  <si>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</si>
  <si>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</si>
  <si>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</si>
  <si>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</si>
  <si>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</si>
  <si>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</si>
  <si>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</si>
  <si>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</si>
  <si>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</si>
  <si>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</si>
  <si>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</si>
  <si>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</si>
  <si>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</si>
  <si>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</si>
  <si>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</si>
  <si>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</si>
  <si>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</si>
  <si>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</si>
  <si>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</si>
  <si>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</si>
  <si>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</si>
  <si>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</si>
  <si>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</si>
  <si>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</si>
  <si>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</si>
  <si>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</si>
  <si>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</si>
  <si>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</si>
  <si>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</si>
  <si>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</si>
  <si>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</si>
  <si>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</si>
  <si>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</si>
  <si>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</si>
  <si>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</si>
  <si>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</si>
  <si>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</si>
  <si>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</si>
  <si>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</si>
  <si>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</si>
  <si>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</si>
  <si>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</si>
  <si>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</si>
  <si>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</si>
  <si>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</si>
  <si>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</si>
  <si>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</si>
  <si>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</si>
  <si>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</si>
  <si>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</si>
  <si>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</si>
  <si>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</si>
  <si>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</si>
  <si>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</si>
  <si>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</si>
  <si>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</si>
  <si>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</si>
  <si>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</si>
  <si>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</si>
  <si>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</si>
  <si>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</si>
  <si>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</si>
  <si>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</si>
  <si>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</si>
  <si>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</si>
  <si>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</si>
  <si>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</si>
  <si>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</si>
  <si>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</si>
  <si>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</si>
  <si>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</si>
  <si>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</si>
  <si>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</si>
  <si>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</si>
  <si>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</si>
  <si>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</si>
  <si>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</si>
  <si>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</si>
  <si>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</si>
  <si>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</si>
  <si>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</si>
  <si>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</si>
  <si>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</si>
  <si>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</si>
  <si>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</si>
  <si>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</si>
  <si>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</si>
  <si>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</si>
  <si>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</si>
  <si>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</si>
  <si>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</si>
  <si>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</si>
  <si>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</si>
  <si>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</si>
  <si>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</si>
  <si>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</si>
  <si>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</si>
  <si>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</si>
  <si>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</si>
  <si>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</si>
  <si>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</si>
  <si>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</si>
  <si>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</si>
  <si>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</si>
  <si>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</si>
  <si>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</si>
  <si>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</si>
  <si>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</si>
  <si>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</si>
  <si>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</si>
  <si>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</si>
  <si>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</si>
  <si>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</si>
  <si>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</si>
  <si>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</si>
  <si>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</si>
  <si>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</si>
  <si>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</si>
  <si>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</si>
  <si>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</si>
  <si>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</si>
  <si>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</si>
  <si>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</si>
  <si>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</si>
  <si>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</si>
  <si>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</si>
  <si>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</si>
  <si>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</si>
  <si>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</si>
  <si>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</si>
  <si>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</si>
  <si>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</si>
  <si>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</si>
  <si>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</si>
  <si>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</si>
  <si>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</si>
  <si>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</si>
  <si>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</si>
  <si>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</si>
  <si>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</si>
  <si>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</si>
  <si>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</si>
  <si>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</si>
  <si>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</si>
  <si>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</si>
  <si>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</si>
  <si>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</si>
  <si>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</si>
  <si>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</si>
  <si>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</si>
  <si>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</si>
  <si>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</si>
  <si>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</si>
  <si>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</si>
  <si>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</si>
  <si>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</si>
  <si>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</si>
  <si>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</si>
  <si>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</si>
  <si>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</si>
  <si>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</si>
  <si>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</si>
  <si>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</si>
  <si>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</si>
  <si>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</si>
  <si>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</si>
  <si>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</si>
  <si>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</si>
  <si>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</si>
  <si>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</si>
  <si>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</si>
  <si>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</si>
  <si>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</si>
  <si>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</si>
  <si>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</si>
  <si>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</si>
  <si>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</si>
  <si>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</si>
  <si>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</si>
  <si>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</si>
  <si>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</si>
  <si>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</si>
  <si>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</si>
  <si>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</si>
  <si>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</si>
  <si>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</si>
  <si>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</si>
  <si>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</si>
  <si>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</si>
  <si>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</si>
  <si>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</si>
  <si>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</si>
  <si>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</si>
  <si>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</si>
  <si>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</si>
  <si>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</si>
  <si>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</si>
  <si>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</si>
  <si>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</si>
  <si>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</si>
  <si>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</si>
  <si>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</si>
  <si>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</si>
  <si>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</si>
  <si>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</si>
  <si>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</si>
  <si>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</si>
  <si>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</si>
  <si>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</si>
  <si>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</si>
  <si>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</si>
  <si>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</si>
  <si>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</si>
  <si>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</si>
  <si>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</si>
  <si>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</si>
  <si>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</si>
  <si>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</si>
  <si>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</si>
  <si>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</si>
  <si>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</si>
  <si>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</si>
  <si>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</si>
  <si>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</si>
  <si>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</si>
  <si>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</si>
  <si>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</si>
  <si>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</si>
  <si>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</si>
  <si>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</si>
  <si>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</si>
  <si>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</si>
  <si>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</si>
  <si>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</si>
  <si>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</si>
  <si>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</si>
  <si>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</si>
  <si>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</si>
  <si>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</si>
  <si>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</si>
  <si>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</si>
  <si>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</si>
  <si>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</si>
  <si>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</si>
  <si>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</si>
  <si>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</si>
  <si>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</si>
  <si>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</si>
  <si>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</si>
  <si>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</si>
  <si>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</si>
  <si>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</si>
  <si>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</si>
  <si>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</si>
  <si>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</si>
  <si>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</si>
  <si>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</si>
  <si>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</si>
  <si>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</si>
  <si>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</si>
  <si>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</si>
  <si>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</si>
  <si>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</si>
  <si>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</si>
  <si>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</si>
  <si>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</si>
  <si>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</si>
  <si>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</si>
  <si>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</si>
  <si>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</si>
  <si>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</si>
  <si>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</si>
  <si>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</si>
  <si>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</si>
  <si>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</si>
  <si>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</si>
  <si>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</si>
  <si>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</si>
  <si>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</si>
  <si>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</si>
  <si>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</si>
  <si>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</si>
  <si>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</si>
  <si>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</si>
  <si>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</si>
  <si>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</si>
  <si>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</si>
  <si>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</si>
  <si>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</si>
  <si>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</si>
  <si>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</si>
  <si>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</si>
  <si>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</si>
  <si>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</si>
  <si>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</si>
  <si>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</si>
  <si>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</si>
  <si>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</si>
  <si>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</si>
  <si>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</si>
  <si>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</si>
  <si>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</si>
  <si>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</si>
  <si>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</si>
  <si>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</si>
  <si>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</si>
  <si>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</si>
  <si>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</si>
  <si>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</si>
  <si>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</si>
  <si>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</si>
  <si>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</si>
  <si>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</si>
  <si>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</si>
  <si>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</si>
  <si>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</si>
  <si>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</si>
  <si>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</si>
  <si>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</si>
  <si>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</si>
  <si>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</si>
  <si>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</si>
  <si>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</si>
  <si>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</si>
  <si>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</si>
  <si>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</si>
  <si>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</si>
  <si>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</si>
  <si>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</si>
  <si>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</si>
  <si>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</si>
  <si>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</si>
  <si>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</si>
  <si>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</si>
  <si>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</si>
  <si>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</si>
  <si>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</si>
  <si>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</si>
  <si>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</si>
  <si>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</si>
  <si>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</si>
  <si>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</si>
  <si>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</si>
  <si>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</si>
  <si>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</si>
  <si>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</si>
  <si>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</si>
  <si>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</si>
  <si>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</si>
  <si>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</si>
  <si>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</si>
  <si>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</si>
  <si>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</si>
  <si>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</si>
  <si>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</si>
  <si>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</si>
  <si>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</si>
  <si>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</si>
  <si>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</si>
  <si>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</si>
  <si>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PCM-20251123-00001809</t>
  </si>
  <si>
    <t>Site Located Access Night USF Aria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</si>
  <si>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</si>
  <si>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</si>
  <si>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</si>
  <si>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</si>
  <si>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</si>
  <si>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</si>
  <si>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</si>
  <si>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</si>
  <si>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</si>
  <si>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 xml:space="preserve">EM team need 30 min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</si>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</sst>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321.86752905092726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7.2656365744478535E-2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45984.815954976853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45984.815954976853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45984.815954976853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45984.815954976853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45984.815954976853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45984.815954976853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45984.815954976853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45984.815954976853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45984.815954976853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45984.815954976853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45984.815954976853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45984.815954976853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45984.815954976853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45984.815954976853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45984.815954976853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45984.815954976853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45984.815954976853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45984.815954976853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45984.815954976853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45984.815954976853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45984.815954976853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45984.815954976853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45984.815954976853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45984.815954976853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45984.815954976853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45984.815954976853</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45984.815954976853</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159.81611701389193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0.42853599537193077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45984.815954976853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45984.815954976853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45984.815954976853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45984.815954976853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45984.815954976853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45984.815954976853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45984.815954976853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45984.815954976853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45984.815954976853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45984.815954976853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45984.815954976853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45984.815954976853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45984.815954976853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45984.815954976853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45984.815954976853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45984.815954976853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45984.815954976853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45984.815954976853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45984.815954976853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45984.815954976853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45984.815954976853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45984.815954976853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45984.815954976853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45984.815954976853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45984.815954976853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45984.815954976853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45984.815954976853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45984.815954976853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45984.815954976853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45984.815954976853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45984.815954976853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45984.815954976853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45984.815954976853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45984.815954976853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45984.815954976853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45984.815954976853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45984.815954976853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45984.815954976853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45984.815954976853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45984.815954976853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45984.815954976853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45984.815954976853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45984.815954976853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45984.815954976853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45984.815954976853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45984.815954976853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45984.815954976853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45984.815954976853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45984.815954976853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45984.815954976853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45984.815954976853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45984.815954976853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45984.815954976853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45984.815954976853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45984.815954976853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45984.815954976853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45984.815954976853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45984.815954976853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45984.815954976853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45984.815954976853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45984.815954976853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45984.815954976853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45984.815954976853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45984.815954976853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45984.815954976853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45984.815954976853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45984.815954976853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45984.815954976853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45984.815954976853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45984.815954976853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45984.815954976853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45984.815954976853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45984.815954976853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45984.815954976853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45984.815954976853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45984.815954976853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45984.815954976853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45984.815954976853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45984.815954976853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45984.815954976853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45984.815954976853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45984.815954976853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45984.815954976853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45984.815954976853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45984.815954976853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45984.815954976853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45984.815954976853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45984.815954976853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45984.815954976853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45984.815954976853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45984.815954976853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45984.815954976853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45984.815954976853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45984.815954976853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45984.815954976853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45984.815954976853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45984.815954976853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45984.815954976853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45984.815954976853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45984.815954976853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45984.815954976853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45984.815954976853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45984.815954976853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45984.815954976853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45984.815954976853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45984.815954976853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45984.815954976853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45984.815954976853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45984.815954976853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45984.815954976853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45984.815954976853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45984.815954976853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45984.815954976853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45984.815954976853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45984.815954976853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45984.815954976853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45984.815954976853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45984.815954976853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45984.815954976853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45984.815954976853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45984.815954976853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45984.815954976853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45984.815954976853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45984.815954976853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45984.815954976853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45984.815954976853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45984.815954976853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45984.815954976853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45984.815954976853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45984.815954976853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45984.815954976853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45984.815954976853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45984.815954976853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45984.815954976853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45984.815954976853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45984.815954976853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45984.815954976853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45984.815954976853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45984.815954976853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45984.815954976853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45984.815954976853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45984.815954976853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45984.815954976853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45984.815954976853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45984.815954976853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45984.815954976853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45984.815954976853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45984.815954976853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45984.815954976853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45984.815954976853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45984.815954976853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45984.815954976853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45984.815954976853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45984.815954976853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45984.815954976853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45984.815954976853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45984.815954976853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45984.815954976853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45984.815954976853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45984.815954976853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45984.815954976853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45984.815954976853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45984.815954976853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45984.815954976853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45984.815954976853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45984.815954976853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45984.815954976853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45984.815954976853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45984.815954976853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45984.815954976853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45984.815954976853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45984.815954976853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45984.815954976853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45984.815954976853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45984.815954976853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45984.815954976853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45984.815954976853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45984.815954976853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45984.815954976853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45984.815954976853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45984.815954976853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45984.815954976853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45984.815954976853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45984.815954976853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45984.815954976853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45984.815954976853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45984.815954976853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45984.815954976853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45984.815954976853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45984.815954976853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45984.815954976853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45984.815954976853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45984.815954976853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45984.815954976853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45984.815954976853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45984.815954976853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45984.815954976853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45984.815954976853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45984.815954976853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45984.815954976853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45984.815954976853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45984.815954976853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45984.815954976853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45984.815954976853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45984.815954976853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45984.815954976853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45984.815954976853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45984.815954976853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45984.815954976853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45984.815954976853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45984.815954976853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45984.815954976853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45984.815954976853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45984.815954976853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45984.815954976853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45984.815954976853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45984.815954976853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45984.815954976853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45984.815954976853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45984.815954976853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45984.815954976853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45984.815954976853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45984.815954976853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45984.815954976853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45984.815954976853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45984.815954976853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45984.815954976853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45984.815954976853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45984.815954976853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45984.815954976853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45984.815954976853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45984.815954976853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45984.815954976853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45984.815954976853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45984.815954976853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45984.815954976853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45984.815954976853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45984.815954976853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45984.815954976853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45984.815954976853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45984.815954976853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45984.815954976853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45984.815954976853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45984.815954976853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45984.815954976853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45984.815954976853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45984.815954976853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45984.815954976853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45984.815954976853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45984.815954976853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45984.815954976853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45984.815954976853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45984.815954976853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45984.815954976853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45984.815954976853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45984.815954976853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45984.815954976853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45984.815954976853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45984.815954976853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45984.815954976853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45984.815954976853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45984.815954976853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45984.815954976853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45984.815954976853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45984.815954976853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45984.815954976853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45984.815954976853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45984.815954976853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45984.815954976853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45984.815954976853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45984.815954976853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45984.815954976853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45984.815954976853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45984.815954976853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45984.815954976853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45984.815954976853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45984.815954976853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45984.815954976853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45984.815954976853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45984.815954976853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45984.815954976853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45984.815954976853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45984.815954976853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45984.815954976853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45984.815954976853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45984.815954976853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45984.815954976853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45984.815954976853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45984.815954976853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45984.815954976853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45984.815954976853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45984.815954976853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45984.815954976853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45984.815954976853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45984.815954976853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45984.815954976853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45984.815954976853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45984.815954976853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45984.815954976853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45984.815954976853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45984.815954976853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45984.815954976853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45984.815954976853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45984.815954976853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45984.815954976853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45984.815954976853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45984.815954976853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45984.815954976853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45984.815954976853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45984.815954976853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45984.815954976853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45984.815954976853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45984.815954976853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45984.815954976853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45984.815954976853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45984.815954976853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45984.815954976853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45984.815954976853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45984.815954976853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45984.815954976853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45984.815954976853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45984.815954976853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45984.815954976853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45984.815954976853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45984.815954976853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45984.815954976853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45984.815954976853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45984.815954976853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45984.815954976853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45984.815954976853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45984.815954976853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45984.815954976853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45984.815954976853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45984.815954976853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45984.815954976853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45984.815954976853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45984.815954976853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45984.815954976853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45984.815954976853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45984.815954976853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45984.815954976853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45984.815954976853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45984.815954976853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45984.815954976853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45984.815954976853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45984.815954976853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45984.815954976853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45984.815954976853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45984.815954976853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45984.815954976853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45984.815954976853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45984.815954976853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45984.815954976853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45984.815954976853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45984.815954976853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45984.815954976853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45984.815954976853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45984.815954976853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45984.815954976853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45984.815954976853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45984.815954976853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45984.815954976853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45984.815954976853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45984.815954976853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45984.815954976853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45984.815954976853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45984.815954976853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45984.815954976853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45984.815954976853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45984.815954976853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45984.815954976853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45984.815954976853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45984.815954976853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45984.815954976853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45984.815954976853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45984.815954976853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45984.815954976853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45984.815954976853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45984.815954976853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45984.815954976853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45984.815954976853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45984.815954976853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45984.815954976853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45984.815954976853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45984.815954976853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45984.815954976853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45984.815954976853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45984.815954976853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45984.815954976853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45984.815954976853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45984.815954976853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45984.815954976853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45984.815954976853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45984.815954976853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45984.815954976853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45984.815954976853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45984.815954976853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45984.815954976853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45984.815954976853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45984.815954976853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45984.815954976853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45984.815954976853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45984.815954976853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45984.815954976853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45984.815954976853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45984.815954976853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45984.815954976853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45984.815954976853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45984.815954976853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45984.815954976853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45984.815954976853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45984.815954976853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45984.815954976853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45984.815954976853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45984.815954976853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45984.815954976853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45984.815954976853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45984.815954976853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45984.815954976853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45984.815954976853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45984.815954976853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45984.815954976853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45984.815954976853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45984.815954976853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45984.815954976853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45984.815954976853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45984.815954976853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45984.815954976853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45984.815954976853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45984.815954976853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45984.815954976853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45984.815954976853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45984.815954976853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45984.815954976853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45984.815954976853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45984.815954976853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45984.815954976853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45984.815954976853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45984.815954976853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45984.815954976853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45984.815954976853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45984.815954976853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45984.815954976853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45984.815954976853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45984.815954976853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45984.815954976853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45984.815954976853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45984.815954976853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45984.815954976853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45984.815954976853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45984.815954976853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45984.815954976853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45984.815954976853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45984.815954976853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45984.815954976853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45984.815954976853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45984.815954976853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45984.815954976853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45984.815954976853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45984.815954976853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45984.815954976853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45984.815954976853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45984.815954976853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45984.815954976853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45984.815954976853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45984.815954976853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45984.815954976853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45984.815954976853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45984.815954976853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45984.815954976853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45984.815954976853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45984.815954976853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45984.815954976853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45984.815954976853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45984.815954976853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45984.815954976853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45984.815954976853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45984.815954976853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45984.815954976853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45984.815954976853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45984.815954976853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45984.815954976853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45984.815954976853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45984.815954976853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45984.815954976853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45984.815954976853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45984.815954976853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45984.815954976853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45984.815954976853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45984.815954976853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45984.815954976853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45984.815954976853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45984.815954976853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45984.815954976853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45984.815954976853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45984.815954976853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45984.815954976853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45984.815954976853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45984.815954976853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45984.815954976853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45984.815954976853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45984.815954976853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45984.815954976853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45984.815954976853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45984.815954976853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45984.815954976853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45984.815954976853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45984.815954976853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45984.815954976853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45984.815954976853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45984.815954976853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45984.815954976853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45984.815954976853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45984.815954976853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45984.815954976853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45984.815954976853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45984.815954976853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45984.815954976853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45984.815954976853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45984.815954976853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45984.815954976853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45984.815954976853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45984.815954976853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45984.815954976853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45984.815954976853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45984.815954976853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45984.815954976853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45984.815954976853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45984.815954976853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45984.815954976853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45984.815954976853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45984.815954976853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45984.815954976853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45984.815954976853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45984.815954976853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45984.815954976853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45984.815954976853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45984.815954976853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45984.815954976853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45984.815954976853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45984.815954976853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45984.815954976853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45984.815954976853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45984.815954976853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45984.815954976853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45984.815954976853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45984.815954976853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45984.815954976853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45984.815954976853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45984.815954976853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45984.815954976853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45984.815954976853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45984.815954976853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45984.815954976853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45984.815954976853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45984.815954976853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45984.815954976853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45984.815954976853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45984.815954976853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45984.815954976853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45984.815954976853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45984.815954976853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45984.815954976853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45984.815954976853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45984.815954976853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45984.815954976853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45984.815954976853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45984.815954976853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45984.815954976853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45984.815954976853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45984.815954976853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45984.815954976853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45984.815954976853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45984.815954976853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45984.815954976853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45984.815954976853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45984.815954976853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45984.815954976853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45984.815954976853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45984.815954976853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45984.815954976853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45984.815954976853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45984.815954976853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45984.815954976853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45984.815954976853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45984.815954976853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45984.815954976853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45984.815954976853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45984.815954976853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45984.815954976853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45984.815954976853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45984.815954976853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45984.815954976853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45984.815954976853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45984.815954976853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45984.815954976853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45984.815954976853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45984.815954976853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45984.815954976853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45984.815954976853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45984.815954976853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45984.815954976853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45984.815954976853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45984.815954976853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45984.815954976853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45984.815954976853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45984.815954976853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45984.815954976853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45984.815954976853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45984.815954976853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45984.815954976853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45984.815954976853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45984.815954976853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45984.815954976853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45984.815954976853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45984.815954976853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45984.815954976853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45984.815954976853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45984.815954976853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45984.815954976853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45984.815954976853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45984.815954976853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45984.815954976853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45984.815954976853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45984.815954976853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45984.815954976853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45984.815954976853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45984.815954976853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45984.815954976853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45984.815954976853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45984.815954976853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45984.815954976853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45984.815954976853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45984.815954976853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45984.815954976853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45984.815954976853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45984.815954976853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45984.815954976853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45984.815954976853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45984.815954976853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45984.815954976853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45984.815954976853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45984.815954976853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45984.815954976853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45984.815954976853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45984.815954976853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45984.815954976853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45984.815954976853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45984.815954976853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45984.815954976853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45984.815954976853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45984.815954976853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45984.815954976853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45984.815954976853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45984.815954976853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45984.815954976853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45984.815954976853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45984.815954976853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45984.815954976853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45984.815954976853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45984.815954976853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45984.815954976853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45984.815954976853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45984.815954976853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45984.815954976853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45984.815954976853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45984.815954976853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45984.815954976853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45984.815954976853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45984.815954976853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45984.815954976853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45984.815954976853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45984.815954976853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45984.815954976853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45984.815954976853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45984.815954976853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45984.815954976853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45984.815954976853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45984.815954976853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45984.815954976853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45984.815954976853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45984.815954976853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45984.815954976853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45984.815954976853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45984.815954976853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45984.815954976853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45984.815954976853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45984.815954976853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45984.815954976853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45984.815954976853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45984.815954976853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45984.815954976853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45984.815954976853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45984.815954976853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45984.815954976853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45984.815954976853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45984.815954976853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45984.815954976853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45984.815954976853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45984.815954976853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45984.815954976853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45984.815954976853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45984.815954976853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45984.815954976853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45984.815954976853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45984.815954976853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45984.815954976853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45984.815954976853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45984.815954976853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45984.815954976853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45984.815954976853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45984.815954976853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45984.815954976853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45984.815954976853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45984.815954976853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45984.815954976853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45984.815954976853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45984.815954976853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45984.815954976853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45984.815954976853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45984.815954976853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45984.815954976853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45984.815954976853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45984.815954976853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45984.815954976853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45984.815954976853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45984.815954976853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45984.815954976853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45984.815954976853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45984.815954976853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45984.815954976853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45984.815954976853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45984.815954976853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45984.815954976853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45984.815954976853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45984.815954976853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45984.815954976853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45984.815954976853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45984.815954976853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45984.815954976853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45984.815954976853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45984.815954976853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45984.815954976853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45984.815954976853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45984.815954976853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45984.815954976853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45984.815954976853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45984.815954976853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45984.815954976853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45984.815954976853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45984.815954976853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45984.815954976853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45984.815954976853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45984.815954976853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45984.815954976853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45984.815954976853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45984.815954976853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45984.815954976853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45984.815954976853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45984.815954976853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45984.815954976853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45984.815954976853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45984.815954976853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45984.815954976853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45984.815954976853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45984.815954976853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45984.815954976853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45984.815954976853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45984.815954976853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45984.815954976853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45984.815954976853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45984.815954976853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45984.815954976853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45984.815954976853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45984.815954976853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45984.815954976853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45984.815954976853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45984.815954976853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45984.815954976853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45984.815954976853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45984.815954976853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45984.815954976853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45984.815954976853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45984.815954976853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45984.815954976853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45984.815954976853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45984.815954976853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45984.815954976853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45984.815954976853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45984.815954976853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45984.815954976853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45984.815954976853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45984.815954976853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45984.815954976853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45984.815954976853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45984.815954976853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45984.815954976853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45984.815954976853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45984.815954976853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45984.815954976853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45984.815954976853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45984.815954976853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45984.815954976853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45984.815954976853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45984.815954976853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45984.815954976853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45984.815954976853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45984.815954976853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45984.815954976853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45984.815954976853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45984.815954976853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45984.815954976853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45984.815954976853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45984.815954976853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45984.815954976853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45984.815954976853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45984.815954976853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45984.815954976853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45984.815954976853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45984.815954976853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45984.815954976853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45984.815954976853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45984.815954976853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45984.815954976853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45984.815954976853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45984.815954976853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45984.815954976853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45984.815954976853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45984.815954976853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45984.815954976853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45984.815954976853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45984.815954976853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45984.815954976853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45984.815954976853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45984.815954976853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45984.815954976853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45984.815954976853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45984.815954976853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45984.815954976853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45984.815954976853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45984.815954976853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45984.815954976853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45984.815954976853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45984.815954976853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45984.815954976853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45984.815954976853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45984.815954976853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45984.815954976853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45984.815954976853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45984.815954976853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45984.815954976853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45984.815954976853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45984.815954976853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45984.815954976853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45984.815954976853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45984.815954976853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45984.815954976853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45984.815954976853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45984.815954976853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45984.815954976853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45984.815954976853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45984.815954976853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45984.815954976853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45984.815954976853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45984.815954976853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45984.815954976853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45984.815954976853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45984.815954976853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45984.815954976853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45984.815954976853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45984.815954976853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45984.815954976853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45984.815954976853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45984.815954976853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45984.815954976853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45984.815954976853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45984.815954976853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45984.815954976853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45984.815954976853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45984.815954976853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45984.815954976853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45984.815954976853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45984.815954976853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45984.815954976853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45984.815954976853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45984.815954976853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45984.815954976853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45984.815954976853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45984.815954976853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45984.815954976853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45984.815954976853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45984.815954976853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45984.815954976853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45984.815954976853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45984.815954976853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45984.815954976853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45984.815954976853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45984.815954976853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45984.815954976853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45984.815954976853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45984.815954976853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45984.815954976853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45984.815954976853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45984.815954976853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45984.815954976853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45984.815954976853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45984.815954976853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45984.815954976853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45984.815954976853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45984.815954976853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45984.815954976853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45984.815954976853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45984.815954976853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45984.815954976853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45984.815954976853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45984.815954976853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45984.815954976853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45984.815954976853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45984.815954976853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45984.815954976853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45984.815954976853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45984.815954976853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45984.815954976853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45984.815954976853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45984.815954976853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45984.815954976853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45984.815954976853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45984.815954976853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45984.815954976853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45984.815954976853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45984.815954976853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45984.815954976853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45984.815954976853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45984.815954976853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45984.815954976853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45984.815954976853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45984.815954976853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45984.815954976853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45984.815954976853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45984.815954976853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45984.815954976853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45984.815954976853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45984.815954976853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45984.815954976853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45984.815954976853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45984.815954976853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45984.815954976853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45984.815954976853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45984.815954976853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45984.815954976853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45984.815954976853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45984.815954976853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45984.815954976853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45984.815954976853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45984.815954976853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45984.815954976853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45984.815954976853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45984.815954976853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45984.815954976853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45984.815954976853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45984.815954976853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45984.815954976853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45984.815954976853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45984.815954976853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45984.815954976853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45984.815954976853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45984.815954976853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45984.815954976853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45984.815954976853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45984.815954976853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45984.815954976853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45984.815954976853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45984.815954976853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45984.815954976853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45984.815954976853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45984.815954976853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45984.815954976853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45984.815954976853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45984.815954976853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45984.815954976853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45984.815954976853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45984.815954976853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45984.815954976853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45984.815954976853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45984.815954976853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45984.815954976853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45984.815954976853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45984.815954976853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45984.815954976853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45984.815954976853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45984.815954976853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45984.815954976853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45984.815954976853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45984.815954976853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45984.815954976853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45984.815954976853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45984.815954976853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45984.815954976853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45984.815954976853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45984.815954976853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45984.815954976853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45984.815954976853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45984.815954976853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45984.815954976853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45984.815954976853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45984.815954976853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45984.815954976853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45984.815954976853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45984.815954976853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45984.815954976853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45984.815954976853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45984.815954976853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45984.815954976853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45984.815954976853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45984.815954976853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45984.815954976853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45984.815954976853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45984.815954976853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45984.815954976853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45984.815954976853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45984.815954976853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45984.815954976853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45984.815954976853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45984.815954976853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45984.815954976853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45984.815954976853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45984.815954976853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45984.815954976853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45984.815954976853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45984.815954976853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45984.815954976853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45984.815954976853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45984.815954976853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45984.815954976853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45984.815954976853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45984.815954976853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45984.815954976853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45984.815954976853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45984.815954976853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45984.815954976853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45984.815954976853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45984.815954976853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45984.815954976853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45984.815954976853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45984.815954976853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45984.815954976853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45984.815954976853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45984.815954976853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45984.815954976853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45984.815954976853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45984.815954976853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45984.815954976853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45984.815954976853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45984.815954976853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45984.815954976853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45984.815954976853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45984.815954976853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45984.815954976853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45984.815954976853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45984.815954976853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45984.815954976853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45984.815954976853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45984.815954976853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45984.815954976853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45984.815954976853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45984.815954976853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45984.815954976853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45984.815954976853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45984.815954976853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45984.815954976853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45984.815954976853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45984.815954976853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45984.815954976853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45984.815954976853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45984.815954976853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45984.815954976853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45984.815954976853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45984.815954976853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45984.815954976853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45984.815954976853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45984.815954976853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45984.815954976853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45984.815954976853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45984.815954976853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45984.815954976853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45984.815954976853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45984.815954976853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45984.815954976853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45984.815954976853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45984.815954976853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45984.815954976853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45984.815954976853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45984.815954976853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45984.815954976853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45984.815954976853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45984.815954976853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45984.815954976853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45984.815954976853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45984.815954976853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45984.815954976853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45984.815954976853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45984.815954976853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45984.815954976853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45984.815954976853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45984.815954976853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45984.815954976853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45984.815954976853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281.3352373842572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0.32284155092929723</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t="s">
        <v>39021</v>
      </c>
      <c r="F4" s="95"/>
      <c r="G4" s="96">
        <f t="shared" ref="G4:G40" ca="1" si="0">IFERROR(NOW()-F4,"")</f>
        <v>45984.815954976853</v>
      </c>
      <c r="H4" s="95">
        <v>45984.787245370368</v>
      </c>
      <c r="I4" s="113" t="str">
        <f>IFERROR(VLOOKUP(D4,DB!A:F,6,0),"")</f>
        <v>SCECO</v>
      </c>
      <c r="J4" s="113" t="str">
        <f>IFERROR(VLOOKUP(D4,DB!A:G,7,0),"")</f>
        <v>Vandalized</v>
      </c>
      <c r="K4" s="97" t="s">
        <v>39114</v>
      </c>
      <c r="L4" s="91" t="str">
        <f>IFERROR(VLOOKUP(D4,DB!A:I,9,0),"")</f>
        <v>Latis</v>
      </c>
    </row>
    <row r="5" spans="1:16" ht="15" customHeight="1">
      <c r="A5" s="113" t="s">
        <v>39115</v>
      </c>
      <c r="B5" s="113" t="str">
        <f>IFERROR(VLOOKUP(D5,DB!A:K,11,0),"")</f>
        <v>R4</v>
      </c>
      <c r="C5" s="93">
        <v>1</v>
      </c>
      <c r="D5" s="91" t="s">
        <v>29335</v>
      </c>
      <c r="E5" s="94" t="s">
        <v>39021</v>
      </c>
      <c r="F5" s="95">
        <v>45984.81517361111</v>
      </c>
      <c r="G5" s="96">
        <f t="shared" ca="1" si="0"/>
        <v>7.8136574302334338E-4</v>
      </c>
      <c r="H5" s="95">
        <v>45984.804062499999</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0"/>
        <v>45984.815954976853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45984.815954976853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45984.815954976853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45984.815954976853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45984.815954976853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45984.815954976853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45984.815954976853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45984.815954976853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45984.815954976853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45984.815954976853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45984.815954976853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45984.815954976853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45984.815954976853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45984.815954976853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45984.815954976853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45984.815954976853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45984.815954976853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45984.815954976853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45984.815954976853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45984.815954976853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45984.815954976853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45984.815954976853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45984.815954976853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45984.815954976853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45984.815954976853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45984.815954976853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45984.815954976853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45984.815954976853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45984.815954976853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45984.815954976853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45984.815954976853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45984.815954976853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45984.815954976853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45984.815954976853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45984.815954976853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45984.815954976853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45984.815954976853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45984.815954976853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45984.815954976853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45984.815954976853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45984.815954976853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45984.815954976853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45984.815954976853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45984.815954976853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45984.815954976853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45984.815954976853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45984.815954976853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45984.815954976853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45984.815954976853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45984.815954976853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45984.815954976853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45984.815954976853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45984.815954976853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45984.815954976853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45984.815954976853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45984.815954976853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45984.815954976853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45984.815954976853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45984.815954976853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45984.815954976853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45984.815954976853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45984.815954976853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45984.815954976853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45984.815954976853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45984.815954976853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45984.815954976853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45984.815954976853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45984.815954976853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45984.815954976853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45984.815954976853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45984.815954976853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45984.815954976853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45984.815954976853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45984.815954976853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45984.815954976853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45984.815954976853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45984.815954976853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45984.815954976853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45984.815954976853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45984.815954976853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45984.815954976853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45984.815954976853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45984.815954976853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45984.815954976853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45984.815954976853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45984.815954976853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45984.815954976853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45984.815954976853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45984.815954976853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45984.815954976853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45984.815954976853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45984.815954976853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45984.815954976853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45984.815954976853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45984.815954976853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45984.815954976853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45984.815954976853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45984.815954976853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45984.815954976853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45984.815954976853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45984.815954976853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45984.815954976853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45984.815954976853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45984.815954976853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45984.815954976853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45984.815954976853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45984.815954976853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45984.815954976853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45984.815954976853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45984.815954976853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45984.815954976853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45984.815954976853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45984.815954976853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45984.815954976853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45984.815954976853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45984.815954976853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45984.815954976853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45984.815954976853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45984.815954976853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45984.815954976853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45984.815954976853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45984.815954976853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45984.815954976853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45984.815954976853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45984.815954976853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45984.815954976853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45984.815954976853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45984.815954976853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45984.815954976853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45984.815954976853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45984.815954976853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45984.815954976853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45984.815954976853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45984.815954976853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45984.815954976853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45984.815954976853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45984.815954976853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45984.815954976853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45984.815954976853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45984.815954976853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45984.815954976853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45984.815954976853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45984.815954976853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45984.815954976853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45984.815954976853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45984.815954976853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45984.815954976853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45984.815954976853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45984.815954976853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45984.815954976853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45984.815954976853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45984.815954976853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45984.815954976853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45984.815954976853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45984.815954976853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45984.815954976853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45984.815954976853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45984.815954976853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45984.815954976853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45984.815954976853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45984.815954976853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45984.815954976853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45984.815954976853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45984.815954976853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45984.815954976853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45984.815954976853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45984.815954976853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45984.815954976853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45984.815954976853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45984.815954976853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45984.815954976853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45984.815954976853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45984.815954976853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45984.815954976853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45984.815954976853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45984.815954976853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45984.815954976853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45984.815954976853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45984.815954976853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45984.815954976853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45984.815954976853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45984.815954976853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45984.815954976853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45984.815954976853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45984.815954976853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45984.815954976853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45984.815954976853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45984.815954976853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45984.815954976853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45984.815954976853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45984.815954976853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45984.815954976853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45984.815954976853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45984.815954976853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45984.815954976853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45984.815954976853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45984.815954976853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45984.815954976853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45984.815954976853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45984.815954976853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45984.815954976853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45984.815954976853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45984.815954976853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45984.815954976853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45984.815954976853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45984.815954976853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45984.815954976853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45984.815954976853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45984.815954976853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45984.815954976853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45984.815954976853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45984.815954976853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45984.815954976853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45984.815954976853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45984.815954976853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45984.815954976853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45984.815954976853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45984.815954976853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45984.815954976853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45984.815954976853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45984.815954976853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45984.815954976853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45984.815954976853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45984.815954976853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45984.815954976853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45984.815954976853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45984.815954976853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45984.815954976853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45984.815954976853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45984.815954976853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45984.815954976853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45984.815954976853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45984.815954976853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45984.815954976853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45984.815954976853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45984.815954976853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45984.815954976853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45984.815954976853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45984.815954976853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45984.815954976853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45984.815954976853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45984.815954976853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45984.815954976853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45984.815954976853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45984.815954976853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45984.815954976853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45984.815954976853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45984.815954976853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45984.815954976853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45984.815954976853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45984.815954976853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45984.815954976853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45984.815954976853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45984.815954976853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45984.815954976853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45984.815954976853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45984.815954976853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45984.815954976853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45984.815954976853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45984.815954976853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45984.815954976853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45984.815954976853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45984.815954976853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45984.815954976853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45984.815954976853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45984.815954976853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45984.815954976853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45984.815954976853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45984.815954976853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45984.815954976853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45984.815954976853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45984.815954976853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45984.815954976853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45984.815954976853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45984.815954976853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45984.815954976853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45984.815954976853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45984.815954976853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45984.815954976853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45984.815954976853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45984.815954976853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45984.815954976853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45984.815954976853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45984.815954976853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45984.815954976853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45984.815954976853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45984.815954976853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45984.815954976853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45984.815954976853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45984.815954976853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45984.815954976853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45984.815954976853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45984.815954976853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45984.815954976853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45984.815954976853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45984.815954976853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45984.815954976853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45984.815954976853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45984.815954976853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45984.815954976853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45984.815954976853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45984.815954976853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45984.815954976853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45984.815954976853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45984.815954976853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45984.815954976853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45984.815954976853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45984.815954976853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45984.815954976853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45984.815954976853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45984.815954976853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45984.815954976853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45984.815954976853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45984.815954976853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45984.815954976853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45984.815954976853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45984.815954976853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45984.815954976853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45984.815954976853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45984.815954976853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45984.815954976853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45984.815954976853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45984.815954976853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45984.815954976853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45984.815954976853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45984.815954976853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45984.815954976853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45984.815954976853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45984.815954976853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45984.815954976853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45984.815954976853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45984.815954976853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45984.815954976853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45984.815954976853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45984.815954976853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45984.815954976853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45984.815954976853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45984.815954976853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45984.815954976853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45984.815954976853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45984.815954976853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45984.815954976853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45984.815954976853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45984.815954976853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45984.815954976853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45984.815954976853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45984.815954976853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45984.815954976853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45984.815954976853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45984.815954976853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45984.815954976853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45984.815954976853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45984.815954976853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45984.815954976853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45984.815954976853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45984.815954976853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45984.815954976853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45984.815954976853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45984.815954976853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45984.815954976853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45984.815954976853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45984.815954976853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45984.815954976853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45984.815954976853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45984.815954976853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45984.815954976853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45984.815954976853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45984.815954976853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45984.815954976853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45984.815954976853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45984.815954976853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45984.815954976853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45984.815954976853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45984.815954976853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45984.815954976853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45984.815954976853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45984.815954976853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45984.815954976853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45984.815954976853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45984.815954976853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45984.815954976853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45984.815954976853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45984.815954976853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45984.815954976853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45984.815954976853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45984.815954976853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45984.815954976853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45984.815954976853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45984.815954976853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45984.815954976853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45984.815954976853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45984.815954976853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45984.815954976853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45984.815954976853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45984.815954976853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45984.815954976853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45984.815954976853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45984.815954976853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45984.815954976853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45984.815954976853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45984.815954976853</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92.98389479166508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58.627077662036754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36.154843865740986</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3.4426563657398219</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37772</v>
      </c>
      <c r="E6" s="109" t="s">
        <v>39024</v>
      </c>
      <c r="F6" s="109"/>
      <c r="G6" s="111">
        <f ca="1">IFERROR(NOW()-F6,"")</f>
        <v>45984.815954976853</v>
      </c>
      <c r="H6" s="122">
        <v>45984.774282407408</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45984.815954976853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45984.815954976853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45984.815954976853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45984.815954976853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45984.815954976853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45984.815954976853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45984.815954976853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45984.815954976853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45984.815954976853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45984.815954976853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45984.815954976853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45984.815954976853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45984.815954976853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45984.815954976853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45984.815954976853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45984.815954976853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45984.815954976853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45984.815954976853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45984.815954976853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45984.815954976853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45984.815954976853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45984.815954976853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45984.815954976853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45984.815954976853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45984.815954976853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45984.815954976853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45984.815954976853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45984.815954976853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45984.815954976853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45984.815954976853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45984.815954976853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45984.815954976853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45984.815954976853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45984.815954976853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45984.815954976853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45984.815954976853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45984.815954976853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45984.815954976853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45984.815954976853</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45984.815954976853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45984.815954976853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45984.815954976853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45984.815954976853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45984.815954976853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45984.815954976853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45984.815954976853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45984.815954976853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45984.815954976853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45984.815954976853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45984.815954976853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45984.815954976853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45984.815954976853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45984.815954976853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45984.815954976853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45984.815954976853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45984.815954976853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45984.815954976853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45984.815954976853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45984.815954976853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45984.815954976853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45984.815954976853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45984.815954976853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45984.815954976853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45984.815954976853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45984.815954976853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45984.815954976853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45984.815954976853</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39127</v>
      </c>
      <c r="B2" s="145" t="str">
        <f>IFERROR(VLOOKUP(D2,DB!A:K,11,0),"")</f>
        <v>R6</v>
      </c>
      <c r="C2" s="146">
        <v>1</v>
      </c>
      <c r="D2" s="145" t="s">
        <v>29382</v>
      </c>
      <c r="E2" s="109" t="s">
        <v>39021</v>
      </c>
      <c r="F2" s="150">
        <v>45984.782164351855</v>
      </c>
      <c r="G2" s="75">
        <f ca="1">IFERROR(NOW()-F2,"-")</f>
        <v>3.3790624998800922E-2</v>
      </c>
      <c r="H2" s="150">
        <v>45984.776423611111</v>
      </c>
      <c r="I2" s="145" t="str">
        <f>IFERROR(VLOOKUP(D2,DB!A:F,6,0),"")</f>
        <v>SCECO</v>
      </c>
      <c r="J2" s="145" t="str">
        <f>IFERROR(VLOOKUP(D2,DB!A:G,7,0),"")</f>
        <v>Dead</v>
      </c>
      <c r="K2" s="148" t="s">
        <v>39128</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45984.815954976853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45984.815954976853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45984.815954976853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45984.815954976853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45984.815954976853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45984.815954976853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45984.815954976853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45984.815954976853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45984.815954976853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45984.815954976853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45984.815954976853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45984.815954976853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45984.815954976853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45984.815954976853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45984.815954976853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45984.815954976853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45984.815954976853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45984.815954976853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45984.815954976853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45984.815954976853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45984.815954976853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45984.815954976853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45984.815954976853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45984.815954976853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45984.815954976853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45984.815954976853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45984.815954976853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45984.815954976853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45984.815954976853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45984.815954976853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45984.815954976853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45984.815954976853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45984.815954976853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45984.815954976853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45984.815954976853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45984.815954976853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45984.815954976853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45984.815954976853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45984.815954976853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45984.815954976853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45984.815954976853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45984.815954976853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45984.815954976853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