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78" documentId="120_S{2AC9BD13-BADA-5192-A53E-5A8FF88502F6}" xr6:coauthVersionLast="47" xr6:coauthVersionMax="47" xr10:uidLastSave="{45107B63-4F0A-4869-A1B2-851E3CA5CE6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<sst xmlns="http://schemas.openxmlformats.org/spreadsheetml/2006/main" count="180298" uniqueCount="39132">
  <si>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</si>
  <si>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</si>
  <si>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</si>
  <si>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</si>
  <si>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</si>
  <si>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</si>
  <si>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</si>
  <si>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</si>
  <si>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</si>
  <si>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</si>
  <si>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</si>
  <si>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</si>
  <si>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</si>
  <si>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</si>
  <si>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</si>
  <si>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</si>
  <si>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</si>
  <si>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</si>
  <si>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</si>
  <si>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</si>
  <si>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</si>
  <si>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</si>
  <si>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</si>
  <si>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</si>
  <si>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</si>
  <si>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</si>
  <si>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</si>
  <si>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</si>
  <si>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</si>
  <si>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</si>
  <si>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</si>
  <si>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</si>
  <si>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</si>
  <si>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</si>
  <si>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</si>
  <si>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</si>
  <si>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</si>
  <si>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</si>
  <si>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</si>
  <si>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</si>
  <si>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</si>
  <si>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</si>
  <si>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</si>
  <si>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</si>
  <si>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</si>
  <si>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</si>
  <si>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</si>
  <si>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</si>
  <si>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</si>
  <si>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</si>
  <si>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</si>
  <si>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</si>
  <si>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</si>
  <si>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</si>
  <si>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</si>
  <si>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</si>
  <si>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</si>
  <si>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</si>
  <si>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</si>
  <si>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</si>
  <si>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</si>
  <si>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</si>
  <si>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</si>
  <si>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</si>
  <si>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</si>
  <si>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</si>
  <si>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</si>
  <si>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</si>
  <si>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</si>
  <si>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</si>
  <si>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</si>
  <si>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</si>
  <si>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</si>
  <si>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</si>
  <si>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</si>
  <si>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</si>
  <si>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</si>
  <si>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</si>
  <si>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</si>
  <si>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</si>
  <si>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</si>
  <si>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</si>
  <si>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</si>
  <si>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</si>
  <si>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</si>
  <si>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</si>
  <si>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</si>
  <si>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</si>
  <si>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</si>
  <si>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</si>
  <si>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</si>
  <si>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</si>
  <si>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</si>
  <si>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</si>
  <si>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</si>
  <si>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</si>
  <si>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</si>
  <si>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</si>
  <si>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</si>
  <si>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</si>
  <si>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</si>
  <si>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</si>
  <si>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</si>
  <si>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</si>
  <si>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</si>
  <si>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</si>
  <si>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</si>
  <si>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</si>
  <si>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</si>
  <si>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</si>
  <si>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</si>
  <si>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</si>
  <si>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</si>
  <si>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</si>
  <si>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</si>
  <si>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</si>
  <si>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</si>
  <si>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</si>
  <si>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</si>
  <si>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</si>
  <si>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</si>
  <si>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</si>
  <si>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</si>
  <si>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</si>
  <si>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</si>
  <si>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</si>
  <si>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</si>
  <si>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</si>
  <si>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</si>
  <si>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</si>
  <si>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</si>
  <si>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</si>
  <si>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</si>
  <si>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</si>
  <si>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</si>
  <si>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</si>
  <si>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</si>
  <si>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</si>
  <si>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</si>
  <si>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</si>
  <si>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</si>
  <si>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</si>
  <si>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</si>
  <si>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</si>
  <si>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</si>
  <si>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</si>
  <si>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</si>
  <si>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</si>
  <si>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</si>
  <si>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</si>
  <si>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</si>
  <si>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</si>
  <si>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</si>
  <si>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</si>
  <si>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</si>
  <si>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</si>
  <si>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</si>
  <si>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</si>
  <si>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</si>
  <si>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</si>
  <si>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</si>
  <si>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</si>
  <si>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</si>
  <si>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</si>
  <si>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</si>
  <si>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</si>
  <si>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</si>
  <si>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</si>
  <si>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</si>
  <si>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</si>
  <si>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</si>
  <si>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</si>
  <si>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</si>
  <si>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</si>
  <si>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</si>
  <si>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</si>
  <si>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</si>
  <si>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</si>
  <si>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</si>
  <si>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</si>
  <si>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</si>
  <si>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</si>
  <si>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</si>
  <si>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</si>
  <si>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</si>
  <si>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</si>
  <si>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</si>
  <si>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</si>
  <si>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</si>
  <si>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</si>
  <si>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</si>
  <si>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</si>
  <si>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</si>
  <si>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</si>
  <si>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</si>
  <si>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</si>
  <si>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</si>
  <si>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</si>
  <si>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</si>
  <si>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</si>
  <si>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</si>
  <si>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</si>
  <si>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</si>
  <si>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</si>
  <si>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</si>
  <si>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</si>
  <si>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</si>
  <si>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</si>
  <si>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</si>
  <si>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</si>
  <si>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</si>
  <si>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</si>
  <si>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</si>
  <si>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</si>
  <si>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</si>
  <si>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</si>
  <si>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</si>
  <si>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</si>
  <si>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</si>
  <si>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</si>
  <si>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</si>
  <si>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</si>
  <si>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</si>
  <si>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</si>
  <si>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</si>
  <si>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</si>
  <si>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</si>
  <si>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</si>
  <si>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</si>
  <si>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</si>
  <si>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</si>
  <si>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</si>
  <si>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</si>
  <si>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</si>
  <si>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</si>
  <si>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</si>
  <si>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</si>
  <si>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</si>
  <si>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</si>
  <si>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</si>
  <si>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</si>
  <si>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</si>
  <si>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</si>
  <si>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</si>
  <si>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</si>
  <si>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</si>
  <si>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</si>
  <si>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</si>
  <si>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</si>
  <si>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</si>
  <si>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</si>
  <si>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</si>
  <si>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</si>
  <si>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</si>
  <si>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</si>
  <si>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</si>
  <si>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</si>
  <si>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</si>
  <si>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</si>
  <si>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</si>
  <si>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</si>
  <si>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</si>
  <si>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</si>
  <si>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</si>
  <si>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</si>
  <si>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</si>
  <si>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</si>
  <si>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</si>
  <si>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</si>
  <si>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</si>
  <si>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</si>
  <si>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</si>
  <si>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</si>
  <si>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</si>
  <si>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</si>
  <si>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</si>
  <si>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</si>
  <si>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</si>
  <si>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</si>
  <si>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</si>
  <si>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</si>
  <si>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</si>
  <si>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</si>
  <si>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</si>
  <si>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</si>
  <si>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</si>
  <si>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</si>
  <si>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</si>
  <si>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</si>
  <si>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</si>
  <si>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</si>
  <si>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</si>
  <si>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</si>
  <si>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</si>
  <si>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</si>
  <si>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</si>
  <si>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</si>
  <si>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</si>
  <si>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</si>
  <si>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</si>
  <si>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</si>
  <si>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</si>
  <si>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</si>
  <si>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</si>
  <si>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</si>
  <si>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</si>
  <si>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</si>
  <si>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</si>
  <si>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</si>
  <si>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</si>
  <si>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</si>
  <si>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</si>
  <si>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</si>
  <si>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</si>
  <si>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</si>
  <si>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</si>
  <si>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</si>
  <si>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</si>
  <si>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</si>
  <si>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</si>
  <si>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</si>
  <si>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</si>
  <si>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</si>
  <si>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</si>
  <si>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</si>
  <si>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</si>
  <si>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</si>
  <si>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</si>
  <si>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</si>
  <si>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</si>
  <si>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</si>
  <si>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</si>
  <si>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</si>
  <si>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</si>
  <si>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</si>
  <si>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</si>
  <si>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</si>
  <si>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</si>
  <si>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</si>
  <si>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</si>
  <si>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</si>
  <si>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</si>
  <si>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</si>
  <si>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</si>
  <si>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</si>
  <si>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</si>
  <si>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</si>
  <si>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</si>
  <si>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</si>
  <si>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</si>
  <si>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</si>
  <si>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</si>
  <si>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</si>
  <si>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</si>
  <si>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</si>
  <si>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</si>
  <si>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</si>
  <si>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</si>
  <si>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</si>
  <si>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</si>
  <si>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</si>
  <si>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</si>
  <si>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</si>
  <si>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</si>
  <si>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</si>
  <si>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</si>
  <si>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</si>
  <si>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</si>
  <si>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</si>
  <si>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</si>
  <si>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</si>
  <si>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</si>
  <si>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</si>
  <si>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</si>
  <si>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</si>
  <si>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</si>
  <si>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</si>
  <si>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</si>
  <si>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</si>
  <si>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</si>
  <si>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</si>
  <si>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</si>
  <si>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</si>
  <si>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</si>
  <si>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</si>
  <si>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</si>
  <si>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</si>
  <si>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</si>
  <si>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</si>
  <si>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</si>
  <si>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</si>
  <si>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</si>
  <si>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</si>
  <si>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</si>
  <si>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</si>
  <si>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</si>
  <si>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</si>
  <si>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</si>
  <si>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</si>
  <si>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</si>
  <si>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</si>
  <si>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</si>
  <si>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</si>
  <si>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</si>
  <si>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</si>
  <si>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</si>
  <si>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</si>
  <si>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</si>
  <si>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</si>
  <si>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</si>
  <si>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</si>
  <si>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</si>
  <si>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</si>
  <si>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</si>
  <si>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</si>
  <si>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</si>
  <si>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</si>
  <si>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</si>
  <si>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</si>
  <si>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</si>
  <si>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</si>
  <si>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</si>
  <si>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</si>
  <si>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</si>
  <si>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</si>
  <si>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</si>
  <si>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</si>
  <si>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</si>
  <si>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</si>
  <si>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</si>
  <si>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</si>
  <si>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</si>
  <si>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</si>
  <si>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</si>
  <si>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</si>
  <si>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</si>
  <si>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</si>
  <si>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</si>
  <si>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</si>
  <si>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</si>
  <si>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</si>
  <si>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</si>
  <si>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</si>
  <si>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</si>
  <si>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</si>
  <si>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</si>
  <si>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</si>
  <si>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</si>
  <si>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</si>
  <si>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</si>
  <si>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</si>
  <si>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</si>
  <si>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</si>
  <si>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</si>
  <si>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</si>
  <si>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</si>
  <si>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</si>
  <si>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</si>
  <si>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</si>
  <si>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</si>
  <si>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</si>
  <si>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</si>
  <si>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</si>
  <si>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</si>
  <si>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</si>
  <si>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</si>
  <si>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</si>
  <si>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</si>
  <si>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</si>
  <si>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</si>
  <si>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</si>
  <si>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</si>
  <si>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</si>
  <si>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</si>
  <si>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</si>
  <si>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</si>
  <si>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</si>
  <si>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</si>
  <si>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</si>
  <si>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</si>
  <si>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</si>
  <si>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</si>
  <si>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</si>
  <si>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</si>
  <si>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</si>
  <si>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</si>
  <si>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</si>
  <si>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</si>
  <si>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</si>
  <si>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</si>
  <si>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</si>
  <si>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</si>
  <si>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</si>
  <si>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</si>
  <si>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</si>
  <si>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</si>
  <si>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</si>
  <si>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</si>
  <si>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</si>
  <si>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</si>
  <si>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</si>
  <si>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</si>
  <si>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</si>
  <si>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</si>
  <si>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</si>
  <si>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</si>
  <si>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</si>
  <si>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</si>
  <si>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</si>
  <si>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</si>
  <si>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</si>
  <si>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</si>
  <si>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</si>
  <si>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</si>
  <si>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</si>
  <si>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</si>
  <si>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</si>
  <si>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</si>
  <si>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</si>
  <si>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</si>
  <si>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</si>
  <si>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</si>
  <si>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</si>
  <si>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</si>
  <si>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</si>
  <si>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</si>
  <si>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</si>
  <si>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</si>
  <si>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</si>
  <si>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</si>
  <si>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</si>
  <si>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</si>
  <si>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</si>
  <si>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</si>
  <si>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</si>
  <si>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</si>
  <si>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</si>
  <si>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</si>
  <si>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</si>
  <si>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</si>
  <si>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</si>
  <si>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</si>
  <si>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</si>
  <si>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</si>
  <si>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</si>
  <si>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</si>
  <si>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</si>
  <si>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</si>
  <si>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</si>
  <si>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</si>
  <si>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</si>
  <si>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</si>
  <si>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</si>
  <si>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</si>
  <si>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</si>
  <si>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</si>
  <si>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</si>
  <si>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</si>
  <si>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</si>
  <si>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</si>
  <si>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</si>
  <si>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</si>
  <si>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</si>
  <si>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</si>
  <si>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</si>
  <si>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</si>
  <si>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</si>
  <si>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</si>
  <si>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</si>
  <si>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</si>
  <si>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</si>
  <si>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</si>
  <si>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</si>
  <si>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</si>
  <si>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</si>
  <si>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</si>
  <si>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</si>
  <si>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</si>
  <si>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</si>
  <si>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</si>
  <si>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</si>
  <si>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</si>
  <si>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</si>
  <si>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</si>
  <si>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</si>
  <si>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</si>
  <si>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</si>
  <si>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</si>
  <si>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</si>
  <si>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</si>
  <si>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</si>
  <si>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</si>
  <si>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</si>
  <si>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</si>
  <si>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</si>
  <si>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</si>
  <si>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</si>
  <si>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</si>
  <si>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</si>
  <si>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</si>
  <si>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</si>
  <si>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</si>
  <si>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</si>
  <si>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</si>
  <si>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</si>
  <si>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</si>
  <si>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</si>
  <si>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</si>
  <si>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</si>
  <si>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</si>
  <si>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</si>
  <si>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</si>
  <si>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</si>
  <si>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</si>
  <si>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</si>
  <si>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</si>
  <si>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</si>
  <si>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</si>
  <si>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</si>
  <si>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</si>
  <si>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</si>
  <si>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</si>
  <si>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</si>
  <si>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</si>
  <si>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</si>
  <si>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</si>
  <si>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</si>
  <si>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</si>
  <si>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</si>
  <si>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</si>
  <si>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</si>
  <si>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</si>
  <si>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</si>
  <si>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</si>
  <si>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</si>
  <si>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</si>
  <si>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</si>
  <si>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</si>
  <si>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</si>
  <si>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</si>
  <si>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</si>
  <si>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</si>
  <si>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</si>
  <si>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</si>
  <si>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</si>
  <si>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</si>
  <si>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</si>
  <si>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</si>
  <si>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</si>
  <si>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</si>
  <si>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</si>
  <si>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</si>
  <si>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</si>
  <si>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</si>
  <si>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</si>
  <si>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</si>
  <si>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</si>
  <si>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</si>
  <si>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</si>
  <si>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</si>
  <si>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</si>
  <si>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</si>
  <si>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</si>
  <si>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</si>
  <si>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</si>
  <si>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</si>
  <si>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</si>
  <si>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</si>
  <si>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</si>
  <si>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</si>
  <si>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</si>
  <si>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</si>
  <si>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</si>
  <si>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</si>
  <si>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</si>
  <si>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</si>
  <si>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</si>
  <si>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</si>
  <si>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</si>
  <si>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</si>
  <si>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</si>
  <si>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</si>
  <si>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</si>
  <si>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</si>
  <si>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</si>
  <si>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</si>
  <si>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</si>
  <si>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</si>
  <si>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</si>
  <si>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</si>
  <si>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</si>
  <si>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</si>
  <si>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</si>
  <si>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</si>
  <si>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</si>
  <si>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</si>
  <si>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</si>
  <si>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</si>
  <si>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</si>
  <si>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</si>
  <si>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</si>
  <si>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</si>
  <si>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</si>
  <si>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</si>
  <si>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</si>
  <si>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</si>
  <si>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</si>
  <si>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</si>
  <si>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</si>
  <si>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</si>
  <si>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</si>
  <si>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</si>
  <si>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</si>
  <si>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</si>
  <si>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</si>
  <si>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</si>
  <si>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</si>
  <si>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</si>
  <si>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</si>
  <si>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</si>
  <si>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</si>
  <si>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</si>
  <si>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</si>
  <si>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</si>
  <si>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</si>
  <si>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</si>
  <si>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</si>
  <si>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</si>
  <si>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</si>
  <si>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</si>
  <si>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</si>
  <si>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</si>
  <si>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</si>
  <si>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</si>
  <si>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</si>
  <si>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</si>
  <si>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</si>
  <si>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</si>
  <si>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</si>
  <si>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</si>
  <si>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</si>
  <si>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</si>
  <si>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</si>
  <si>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</si>
  <si>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</si>
  <si>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</si>
  <si>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</si>
  <si>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</si>
  <si>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</si>
  <si>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</si>
  <si>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</si>
  <si>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</si>
  <si>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</si>
  <si>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</si>
  <si>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</si>
  <si>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</si>
  <si>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</si>
  <si>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</si>
  <si>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</si>
  <si>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</si>
  <si>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</si>
  <si>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</si>
  <si>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</si>
  <si>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</si>
  <si>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</si>
  <si>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</si>
  <si>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</si>
  <si>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</si>
  <si>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</si>
  <si>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</si>
  <si>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</si>
  <si>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</si>
  <si>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</si>
  <si>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</si>
  <si>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</si>
  <si>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</si>
  <si>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</si>
  <si>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</si>
  <si>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</si>
  <si>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</si>
  <si>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</si>
  <si>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</si>
  <si>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</si>
  <si>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</si>
  <si>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</si>
  <si>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</si>
  <si>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</si>
  <si>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</si>
  <si>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</si>
  <si>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</si>
  <si>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</si>
  <si>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</si>
  <si>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</si>
  <si>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</si>
  <si>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</si>
  <si>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</si>
  <si>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</si>
  <si>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</si>
  <si>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</si>
  <si>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</si>
  <si>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</si>
  <si>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</si>
  <si>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</si>
  <si>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</si>
  <si>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</si>
  <si>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</si>
  <si>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</si>
  <si>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</si>
  <si>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</si>
  <si>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</si>
  <si>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</si>
  <si>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</si>
  <si>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</si>
  <si>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</si>
  <si>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</si>
  <si>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</si>
  <si>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</si>
  <si>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</si>
  <si>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</si>
  <si>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</si>
  <si>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</si>
  <si>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</si>
  <si>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</si>
  <si>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</si>
  <si>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</si>
  <si>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</si>
  <si>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</si>
  <si>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</si>
  <si>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</si>
  <si>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</si>
  <si>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</si>
  <si>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</si>
  <si>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</si>
  <si>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</si>
  <si>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</si>
  <si>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</si>
  <si>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</si>
  <si>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</si>
  <si>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</si>
  <si>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</si>
  <si>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</si>
  <si>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</si>
  <si>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</si>
  <si>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</si>
  <si>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</si>
  <si>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</si>
  <si>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</si>
  <si>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</si>
  <si>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</si>
  <si>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</si>
  <si>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</si>
  <si>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</si>
  <si>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</si>
  <si>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</si>
  <si>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</si>
  <si>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</si>
  <si>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</si>
  <si>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</si>
  <si>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</si>
  <si>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</si>
  <si>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</si>
  <si>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</si>
  <si>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</si>
  <si>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</si>
  <si>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</si>
  <si>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</si>
  <si>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</si>
  <si>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</si>
  <si>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</si>
  <si>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</si>
  <si>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</si>
  <si>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</si>
  <si>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</si>
  <si>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</si>
  <si>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</si>
  <si>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</si>
  <si>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</si>
  <si>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</si>
  <si>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</si>
  <si>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</si>
  <si>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</si>
  <si>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</si>
  <si>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</si>
  <si>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</si>
  <si>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</si>
  <si>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</si>
  <si>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</si>
  <si>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</si>
  <si>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</si>
  <si>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</si>
  <si>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</si>
  <si>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</si>
  <si>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</si>
  <si>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</si>
  <si>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</si>
  <si>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</si>
  <si>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</si>
  <si>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</si>
  <si>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</si>
  <si>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</si>
  <si>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</si>
  <si>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</si>
  <si>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</si>
  <si>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</si>
  <si>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</si>
  <si>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</si>
  <si>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</si>
  <si>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</si>
  <si>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</si>
  <si>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</si>
  <si>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</si>
  <si>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</si>
  <si>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</si>
  <si>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</si>
  <si>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</si>
  <si>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</si>
  <si>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</si>
  <si>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</si>
  <si>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</si>
  <si>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</si>
  <si>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</si>
  <si>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</si>
  <si>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</si>
  <si>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</si>
  <si>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</si>
  <si>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</si>
  <si>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</si>
  <si>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</si>
  <si>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</si>
  <si>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</si>
  <si>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</si>
  <si>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</si>
  <si>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</si>
  <si>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</si>
  <si>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</si>
  <si>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</si>
  <si>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</si>
  <si>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</si>
  <si>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</si>
  <si>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</si>
  <si>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</si>
  <si>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</si>
  <si>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</si>
  <si>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</si>
  <si>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</si>
  <si>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</si>
  <si>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</si>
  <si>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</si>
  <si>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</si>
  <si>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</si>
  <si>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</si>
  <si>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</si>
  <si>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</si>
  <si>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</si>
  <si>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</si>
  <si>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</si>
  <si>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</si>
  <si>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</si>
  <si>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</si>
  <si>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</si>
  <si>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</si>
  <si>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</si>
  <si>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</si>
  <si>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</si>
  <si>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</si>
  <si>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</si>
  <si>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</si>
  <si>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</si>
  <si>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</si>
  <si>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</si>
  <si>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</si>
  <si>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</si>
  <si>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</si>
  <si>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</si>
  <si>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</si>
  <si>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</si>
  <si>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</si>
  <si>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</si>
  <si>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</si>
  <si>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</si>
  <si>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</si>
  <si>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</si>
  <si>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</si>
  <si>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</si>
  <si>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</si>
  <si>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</si>
  <si>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</si>
  <si>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</si>
  <si>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</si>
  <si>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</si>
  <si>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</si>
  <si>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</si>
  <si>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</si>
  <si>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</si>
  <si>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</si>
  <si>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</si>
  <si>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</si>
  <si>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</si>
  <si>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</si>
  <si>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</si>
  <si>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</si>
  <si>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</si>
  <si>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</si>
  <si>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</si>
  <si>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</si>
  <si>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</si>
  <si>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</si>
  <si>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</si>
  <si>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</si>
  <si>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</si>
  <si>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</si>
  <si>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</si>
  <si>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</si>
  <si>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</si>
  <si>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</si>
  <si>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</si>
  <si>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</si>
  <si>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</si>
  <si>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</si>
  <si>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</si>
  <si>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</si>
  <si>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</si>
  <si>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</si>
  <si>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</si>
  <si>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</si>
  <si>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</si>
  <si>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</si>
  <si>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</si>
  <si>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</si>
  <si>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</si>
  <si>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</si>
  <si>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</si>
  <si>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</si>
  <si>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</si>
  <si>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</si>
  <si>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</si>
  <si>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</si>
  <si>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</si>
  <si>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</si>
  <si>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</si>
  <si>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</si>
  <si>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</si>
  <si>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</si>
  <si>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</si>
  <si>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</si>
  <si>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</si>
  <si>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</si>
  <si>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</si>
  <si>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</si>
  <si>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</si>
  <si>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</si>
  <si>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</si>
  <si>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</si>
  <si>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</si>
  <si>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</si>
  <si>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</si>
  <si>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</si>
  <si>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</si>
  <si>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</si>
  <si>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</si>
  <si>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</si>
  <si>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</si>
  <si>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</si>
  <si>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</si>
  <si>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</si>
  <si>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</si>
  <si>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</si>
  <si>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</si>
  <si>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</si>
  <si>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</si>
  <si>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</si>
  <si>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</si>
  <si>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</si>
  <si>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</si>
  <si>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</si>
  <si>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</si>
  <si>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</si>
  <si>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</si>
  <si>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</si>
  <si>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</si>
  <si>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</si>
  <si>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</si>
  <si>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</si>
  <si>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</si>
  <si>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</si>
  <si>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</si>
  <si>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</si>
  <si>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</si>
  <si>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</si>
  <si>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</si>
  <si>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</si>
  <si>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</si>
  <si>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</si>
  <si>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</si>
  <si>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</si>
  <si>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</si>
  <si>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</si>
  <si>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</si>
  <si>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</si>
  <si>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</si>
  <si>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</si>
  <si>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</si>
  <si>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</si>
  <si>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</si>
  <si>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</si>
  <si>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</si>
  <si>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</si>
  <si>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</si>
  <si>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</si>
  <si>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</si>
  <si>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</si>
  <si>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</si>
  <si>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</si>
  <si>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</si>
  <si>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</si>
  <si>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</si>
  <si>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</si>
  <si>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</si>
  <si>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</si>
  <si>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</si>
  <si>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</si>
  <si>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</si>
  <si>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</si>
  <si>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</si>
  <si>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</si>
  <si>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</si>
  <si>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</si>
  <si>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</si>
  <si>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</si>
  <si>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</si>
  <si>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</si>
  <si>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</si>
  <si>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</si>
  <si>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</si>
  <si>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</si>
  <si>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</si>
  <si>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</si>
  <si>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</si>
  <si>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</si>
  <si>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</si>
  <si>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</si>
  <si>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</si>
  <si>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</si>
  <si>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</si>
  <si>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</si>
  <si>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</si>
  <si>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</si>
  <si>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</si>
  <si>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</si>
  <si>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</si>
  <si>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</si>
  <si>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</si>
  <si>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</si>
  <si>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</si>
  <si>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</si>
  <si>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</si>
  <si>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</si>
  <si>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</si>
  <si>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</si>
  <si>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</si>
  <si>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</si>
  <si>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</si>
  <si>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</si>
  <si>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</si>
  <si>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</si>
  <si>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</si>
  <si>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</si>
  <si>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</si>
  <si>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</si>
  <si>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</si>
  <si>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</si>
  <si>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</si>
  <si>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</si>
  <si>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</si>
  <si>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</si>
  <si>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</si>
  <si>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</si>
  <si>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</si>
  <si>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</si>
  <si>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</si>
  <si>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</si>
  <si>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</si>
  <si>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</si>
  <si>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</si>
  <si>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</si>
  <si>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</si>
  <si>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</si>
  <si>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</si>
  <si>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</si>
  <si>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</si>
  <si>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</si>
  <si>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</si>
  <si>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</si>
  <si>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</si>
  <si>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</si>
  <si>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</si>
  <si>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</si>
  <si>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</si>
  <si>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</si>
  <si>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</si>
  <si>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</si>
  <si>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</si>
  <si>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</si>
  <si>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</si>
  <si>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</si>
  <si>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</si>
  <si>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</si>
  <si>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</si>
  <si>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</si>
  <si>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</si>
  <si>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</si>
  <si>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</si>
  <si>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</si>
  <si>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</si>
  <si>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</si>
  <si>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</si>
  <si>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</si>
  <si>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</si>
  <si>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</si>
  <si>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</si>
  <si>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</si>
  <si>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</si>
  <si>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</si>
  <si>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</si>
  <si>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</si>
  <si>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</si>
  <si>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</si>
  <si>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</si>
  <si>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</si>
  <si>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</si>
  <si>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</si>
  <si>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</si>
  <si>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</si>
  <si>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</si>
  <si>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</si>
  <si>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</si>
  <si>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</si>
  <si>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</si>
  <si>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</si>
  <si>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</si>
  <si>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</si>
  <si>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</si>
  <si>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</si>
  <si>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</si>
  <si>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</si>
  <si>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</si>
  <si>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</si>
  <si>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</si>
  <si>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</si>
  <si>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</si>
  <si>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</si>
  <si>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</si>
  <si>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</si>
  <si>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</si>
  <si>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</si>
  <si>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</si>
  <si>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</si>
  <si>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</si>
  <si>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</si>
  <si>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</si>
  <si>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</si>
  <si>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</si>
  <si>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</si>
  <si>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</si>
  <si>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</si>
  <si>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</si>
  <si>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</si>
  <si>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</si>
  <si>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</si>
  <si>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</si>
  <si>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</si>
  <si>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</si>
  <si>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</si>
  <si>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</si>
  <si>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</si>
  <si>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</si>
  <si>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</si>
  <si>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</si>
  <si>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</si>
  <si>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</si>
  <si>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</si>
  <si>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</si>
  <si>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</si>
  <si>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</si>
  <si>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</si>
  <si>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</si>
  <si>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</si>
  <si>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</si>
  <si>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</si>
  <si>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</si>
  <si>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</si>
  <si>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</si>
  <si>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</si>
  <si>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</si>
  <si>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</si>
  <si>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</si>
  <si>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</si>
  <si>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</si>
  <si>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</si>
  <si>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</si>
  <si>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</si>
  <si>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</si>
  <si>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</si>
  <si>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</si>
  <si>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</si>
  <si>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</si>
  <si>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</si>
  <si>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</si>
  <si>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</si>
  <si>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</si>
  <si>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</si>
  <si>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</si>
  <si>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</si>
  <si>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</si>
  <si>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</si>
  <si>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</si>
  <si>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</si>
  <si>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</si>
  <si>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</si>
  <si>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</si>
  <si>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</si>
  <si>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</si>
  <si>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</si>
  <si>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</si>
  <si>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</si>
  <si>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</si>
  <si>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</si>
  <si>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</si>
  <si>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</si>
  <si>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</si>
  <si>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</si>
  <si>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</si>
  <si>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</si>
  <si>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</si>
  <si>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</si>
  <si>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</si>
  <si>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</si>
  <si>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</si>
  <si>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</si>
  <si>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</si>
  <si>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</si>
  <si>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</si>
  <si>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</si>
  <si>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</si>
  <si>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</si>
  <si>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</si>
  <si>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</si>
  <si>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</si>
  <si>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</si>
  <si>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</si>
  <si>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</si>
  <si>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</si>
  <si>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</si>
  <si>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</si>
  <si>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</si>
  <si>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</si>
  <si>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</si>
  <si>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</si>
  <si>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</si>
  <si>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</si>
  <si>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</si>
  <si>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</si>
  <si>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</si>
  <si>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</si>
  <si>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</si>
  <si>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</si>
  <si>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</si>
  <si>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</si>
  <si>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</si>
  <si>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</si>
  <si>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</si>
  <si>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</si>
  <si>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</si>
  <si>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</si>
  <si>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</si>
  <si>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</si>
  <si>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</si>
  <si>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</si>
  <si>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</si>
  <si>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</si>
  <si>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</si>
  <si>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</si>
  <si>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</si>
  <si>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</si>
  <si>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</si>
  <si>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</si>
  <si>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</si>
  <si>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</si>
  <si>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</si>
  <si>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</si>
  <si>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</si>
  <si>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</si>
  <si>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</si>
  <si>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</si>
  <si>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</si>
  <si>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</si>
  <si>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</si>
  <si>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</si>
  <si>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</si>
  <si>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</si>
  <si>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</si>
  <si>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</si>
  <si>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</si>
  <si>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</si>
  <si>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</si>
  <si>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</si>
  <si>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</si>
  <si>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</si>
  <si>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</si>
  <si>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</si>
  <si>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</si>
  <si>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</si>
  <si>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</si>
  <si>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</si>
  <si>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</si>
  <si>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</si>
  <si>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</si>
  <si>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</si>
  <si>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</si>
  <si>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</si>
  <si>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</si>
  <si>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</si>
  <si>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</si>
  <si>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</si>
  <si>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</si>
  <si>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</si>
  <si>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</si>
  <si>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</si>
  <si>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</si>
  <si>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</si>
  <si>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</si>
  <si>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</si>
  <si>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</si>
  <si>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</si>
  <si>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</si>
  <si>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</si>
  <si>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</si>
  <si>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</si>
  <si>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</si>
  <si>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</si>
  <si>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</si>
  <si>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</si>
  <si>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</si>
  <si>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</si>
  <si>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</si>
  <si>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</si>
  <si>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</si>
  <si>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</si>
  <si>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</si>
  <si>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</si>
  <si>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</si>
  <si>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</si>
  <si>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</si>
  <si>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</si>
  <si>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</si>
  <si>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</si>
  <si>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</si>
  <si>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</si>
  <si>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</si>
  <si>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</si>
  <si>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</si>
  <si>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</si>
  <si>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</si>
  <si>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</si>
  <si>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</si>
  <si>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</si>
  <si>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</si>
  <si>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</si>
  <si>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</si>
  <si>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</si>
  <si>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</si>
  <si>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</si>
  <si>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</si>
  <si>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</si>
  <si>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</si>
  <si>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</si>
  <si>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</si>
  <si>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</si>
  <si>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</si>
  <si>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</si>
  <si>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</si>
  <si>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</si>
  <si>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</si>
  <si>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</si>
  <si>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</si>
  <si>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</si>
  <si>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</si>
  <si>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</si>
  <si>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</si>
  <si>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</si>
  <si>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</si>
  <si>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</si>
  <si>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</si>
  <si>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</si>
  <si>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</si>
  <si>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</si>
  <si>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</si>
  <si>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</si>
  <si>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</si>
  <si>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</si>
  <si>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</si>
  <si>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</si>
  <si>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</si>
  <si>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</si>
  <si>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</si>
  <si>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</si>
  <si>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</si>
  <si>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</si>
  <si>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</si>
  <si>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</si>
  <si>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</si>
  <si>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</si>
  <si>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</si>
  <si>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</si>
  <si>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</si>
  <si>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</si>
  <si>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</si>
  <si>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</si>
  <si>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</si>
  <si>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</si>
  <si>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</si>
  <si>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</si>
  <si>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</si>
  <si>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</si>
  <si>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</si>
  <si>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</si>
  <si>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</si>
  <si>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</si>
  <si>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</si>
  <si>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</si>
  <si>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</si>
  <si>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</si>
  <si>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</si>
  <si>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</si>
  <si>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</si>
  <si>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</si>
  <si>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</si>
  <si>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</si>
  <si>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</si>
  <si>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</si>
  <si>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</si>
  <si>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</si>
  <si>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</si>
  <si>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</si>
  <si>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</si>
  <si>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</si>
  <si>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</si>
  <si>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</si>
  <si>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</si>
  <si>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</si>
  <si>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</si>
  <si>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</si>
  <si>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</si>
  <si>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</si>
  <si>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</si>
  <si>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</si>
  <si>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</si>
  <si>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</si>
  <si>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</si>
  <si>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</si>
  <si>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</si>
  <si>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</si>
  <si>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</si>
  <si>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</si>
  <si>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</si>
  <si>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</si>
  <si>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</si>
  <si>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</si>
  <si>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</si>
  <si>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</si>
  <si>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</si>
  <si>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</si>
  <si>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</si>
  <si>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</si>
  <si>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</si>
  <si>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</si>
  <si>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</si>
  <si>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</si>
  <si>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</si>
  <si>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</si>
  <si>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</si>
  <si>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</si>
  <si>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</si>
  <si>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</si>
  <si>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</si>
  <si>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</si>
  <si>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</si>
  <si>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</si>
  <si>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</si>
  <si>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</si>
  <si>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</si>
  <si>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</si>
  <si>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</si>
  <si>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</si>
  <si>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</si>
  <si>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</si>
  <si>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</si>
  <si>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</si>
  <si>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</si>
  <si>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</si>
  <si>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</si>
  <si>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</si>
  <si>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</si>
  <si>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</si>
  <si>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</si>
  <si>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</si>
  <si>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</si>
  <si>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</si>
  <si>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</si>
  <si>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</si>
  <si>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</si>
  <si>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</si>
  <si>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</si>
  <si>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</si>
  <si>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</si>
  <si>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</si>
  <si>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</si>
  <si>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</si>
  <si>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</si>
  <si>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</si>
  <si>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</si>
  <si>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</si>
  <si>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</si>
  <si>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</si>
  <si>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</si>
  <si>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</si>
  <si>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</si>
  <si>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</si>
  <si>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</si>
  <si>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</si>
  <si>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</si>
  <si>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</si>
  <si>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</si>
  <si>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</si>
  <si>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</si>
  <si>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</si>
  <si>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</si>
  <si>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</si>
  <si>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</si>
  <si>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</si>
  <si>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</si>
  <si>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</si>
  <si>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</si>
  <si>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</si>
  <si>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</si>
  <si>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</si>
  <si>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</si>
  <si>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</si>
  <si>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</si>
  <si>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</si>
  <si>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</si>
  <si>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</si>
  <si>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</si>
  <si>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</si>
  <si>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</si>
  <si>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</si>
  <si>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</si>
  <si>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</si>
  <si>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</si>
  <si>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</si>
  <si>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</si>
  <si>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</si>
  <si>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</si>
  <si>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</si>
  <si>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</si>
  <si>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</si>
  <si>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</si>
  <si>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</si>
  <si>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</si>
  <si>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</si>
  <si>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</si>
  <si>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</si>
  <si>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</si>
  <si>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</si>
  <si>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</si>
  <si>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</si>
  <si>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</si>
  <si>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</si>
  <si>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</si>
  <si>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</si>
  <si>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</si>
  <si>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</si>
  <si>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</si>
  <si>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</si>
  <si>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</si>
  <si>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</si>
  <si>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</si>
  <si>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</si>
  <si>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</si>
  <si>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</si>
  <si>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</si>
  <si>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</si>
  <si>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</si>
  <si>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</si>
  <si>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</si>
  <si>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</si>
  <si>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</si>
  <si>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</si>
  <si>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</si>
  <si>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</si>
  <si>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</si>
  <si>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</si>
  <si>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</si>
  <si>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</si>
  <si>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</si>
  <si>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</si>
  <si>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</si>
  <si>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</si>
  <si>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</si>
  <si>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</si>
  <si>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</si>
  <si>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</si>
  <si>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</si>
  <si>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</si>
  <si>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</si>
  <si>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</si>
  <si>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</si>
  <si>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</si>
  <si>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</si>
  <si>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</si>
  <si>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</si>
  <si>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</si>
  <si>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</si>
  <si>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</si>
  <si>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</si>
  <si>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</si>
  <si>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</si>
  <si>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</si>
  <si>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</si>
  <si>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</si>
  <si>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</si>
  <si>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</si>
  <si>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</si>
  <si>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</si>
  <si>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</si>
  <si>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</si>
  <si>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</si>
  <si>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</si>
  <si>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</si>
  <si>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</si>
  <si>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</si>
  <si>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</si>
  <si>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</si>
  <si>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</si>
  <si>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</si>
  <si>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</si>
  <si>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</si>
  <si>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</si>
  <si>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</si>
  <si>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</si>
  <si>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</si>
  <si>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</si>
  <si>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</si>
  <si>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</si>
  <si>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</si>
  <si>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</si>
  <si>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</si>
  <si>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</si>
  <si>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</si>
  <si>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</si>
  <si>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</si>
  <si>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</si>
  <si>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</si>
  <si>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</si>
  <si>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</si>
  <si>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</si>
  <si>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</si>
  <si>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</si>
  <si>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</si>
  <si>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</si>
  <si>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</si>
  <si>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</si>
  <si>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</si>
  <si>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</si>
  <si>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</si>
  <si>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</si>
  <si>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</si>
  <si>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</si>
  <si>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</si>
  <si>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</si>
  <si>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</si>
  <si>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</si>
  <si>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</si>
  <si>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</si>
  <si>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</si>
  <si>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</si>
  <si>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</si>
  <si>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</si>
  <si>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</si>
  <si>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</si>
  <si>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</si>
  <si>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</si>
  <si>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</si>
  <si>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</si>
  <si>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</si>
  <si>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</si>
  <si>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</si>
  <si>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</si>
  <si>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</si>
  <si>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</si>
  <si>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</si>
  <si>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</si>
  <si>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</si>
  <si>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</si>
  <si>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</si>
  <si>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</si>
  <si>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</si>
  <si>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</si>
  <si>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</si>
  <si>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</si>
  <si>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</si>
  <si>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</si>
  <si>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</si>
  <si>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</si>
  <si>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</si>
  <si>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</si>
  <si>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</si>
  <si>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</si>
  <si>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</si>
  <si>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</si>
  <si>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</si>
  <si>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</si>
  <si>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</si>
  <si>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</si>
  <si>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</si>
  <si>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</si>
  <si>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</si>
  <si>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</si>
  <si>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</si>
  <si>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</si>
  <si>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</si>
  <si>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</si>
  <si>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</si>
  <si>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</si>
  <si>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</si>
  <si>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</si>
  <si>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</si>
  <si>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</si>
  <si>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</si>
  <si>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</si>
  <si>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</si>
  <si>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</si>
  <si>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</si>
  <si>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</si>
  <si>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</si>
  <si>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</si>
  <si>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</si>
  <si>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</si>
  <si>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</si>
  <si>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</si>
  <si>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</si>
  <si>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</si>
  <si>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</si>
  <si>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</si>
  <si>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</si>
  <si>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</si>
  <si>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</si>
  <si>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</si>
  <si>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</si>
  <si>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</si>
  <si>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</si>
  <si>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</si>
  <si>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</si>
  <si>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</si>
  <si>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</si>
  <si>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</si>
  <si>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</si>
  <si>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</si>
  <si>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</si>
  <si>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</si>
  <si>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</si>
  <si>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</si>
  <si>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</si>
  <si>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</si>
  <si>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</si>
  <si>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</si>
  <si>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</si>
  <si>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</si>
  <si>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</si>
  <si>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</si>
  <si>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</si>
  <si>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</si>
  <si>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</si>
  <si>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</si>
  <si>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</si>
  <si>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</si>
  <si>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</si>
  <si>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</si>
  <si>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</si>
  <si>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</si>
  <si>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</si>
  <si>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</si>
  <si>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</si>
  <si>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</si>
  <si>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</si>
  <si>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</si>
  <si>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</si>
  <si>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</si>
  <si>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</si>
  <si>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</si>
  <si>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</si>
  <si>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</si>
  <si>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</si>
  <si>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</si>
  <si>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</si>
  <si>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</si>
  <si>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</si>
  <si>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</si>
  <si>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</si>
  <si>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</si>
  <si>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</si>
  <si>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</si>
  <si>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</si>
  <si>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</si>
  <si>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</si>
  <si>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</si>
  <si>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</si>
  <si>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</si>
  <si>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</si>
  <si>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</si>
  <si>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</si>
  <si>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</si>
  <si>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</si>
  <si>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</si>
  <si>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</si>
  <si>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</si>
  <si>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</si>
  <si>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</si>
  <si>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</si>
  <si>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</si>
  <si>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</si>
  <si>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</si>
  <si>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</si>
  <si>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</si>
  <si>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</si>
  <si>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</si>
  <si>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</si>
  <si>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</si>
  <si>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</si>
  <si>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</si>
  <si>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</si>
  <si>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</si>
  <si>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</si>
  <si>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</si>
  <si>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</si>
  <si>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</si>
  <si>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</si>
  <si>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</si>
  <si>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</si>
  <si>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</si>
  <si>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</si>
  <si>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</si>
  <si>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</si>
  <si>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</si>
  <si>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</si>
  <si>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</si>
  <si>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</si>
  <si>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</si>
  <si>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</si>
  <si>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</si>
  <si>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</si>
  <si>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</si>
  <si>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</si>
  <si>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</si>
  <si>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</si>
  <si>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</si>
  <si>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</si>
  <si>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</si>
  <si>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</si>
  <si>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</si>
  <si>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</si>
  <si>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</si>
  <si>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</si>
  <si>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</si>
  <si>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</si>
  <si>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</si>
  <si>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</si>
  <si>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</si>
  <si>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</si>
  <si>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</si>
  <si>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</si>
  <si>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</si>
  <si>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</si>
  <si>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</si>
  <si>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</si>
  <si>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</si>
  <si>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</si>
  <si>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</si>
  <si>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</si>
  <si>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</si>
  <si>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</si>
  <si>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</si>
  <si>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</si>
  <si>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</si>
  <si>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</si>
  <si>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</si>
  <si>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</si>
  <si>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</si>
  <si>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</si>
  <si>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</si>
  <si>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</si>
  <si>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</si>
  <si>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</si>
  <si>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</si>
  <si>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</si>
  <si>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</si>
  <si>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</si>
  <si>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</si>
  <si>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</si>
  <si>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</si>
  <si>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</si>
  <si>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</si>
  <si>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</si>
  <si>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</si>
  <si>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</si>
  <si>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</si>
  <si>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</si>
  <si>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</si>
  <si>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</si>
  <si>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</si>
  <si>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</si>
  <si>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</si>
  <si>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</si>
  <si>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</si>
  <si>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</si>
  <si>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</si>
  <si>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</si>
  <si>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</si>
  <si>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</si>
  <si>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</si>
  <si>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</si>
  <si>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</si>
  <si>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</si>
  <si>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</si>
  <si>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</si>
  <si>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</si>
  <si>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</si>
  <si>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</si>
  <si>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</si>
  <si>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</si>
  <si>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</si>
  <si>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</si>
  <si>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</si>
  <si>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</si>
  <si>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</si>
  <si>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</si>
  <si>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</si>
  <si>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</si>
  <si>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</si>
  <si>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</si>
  <si>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</si>
  <si>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</si>
  <si>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</si>
  <si>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</si>
  <si>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</si>
  <si>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</si>
  <si>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</si>
  <si>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</si>
  <si>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</si>
  <si>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</si>
  <si>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</si>
  <si>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</si>
  <si>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</si>
  <si>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</si>
  <si>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</si>
  <si>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</si>
  <si>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</si>
  <si>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</si>
  <si>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</si>
  <si>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</si>
  <si>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</si>
  <si>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</si>
  <si>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</si>
  <si>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</si>
  <si>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</si>
  <si>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</si>
  <si>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</si>
  <si>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</si>
  <si>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</si>
  <si>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</si>
  <si>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</si>
  <si>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</si>
  <si>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</si>
  <si>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</si>
  <si>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</si>
  <si>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</si>
  <si>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</si>
  <si>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</si>
  <si>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</si>
  <si>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</si>
  <si>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</si>
  <si>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</si>
  <si>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</si>
  <si>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</si>
  <si>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</si>
  <si>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</si>
  <si>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</si>
  <si>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</si>
  <si>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</si>
  <si>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</si>
  <si>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</si>
  <si>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</si>
  <si>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</si>
  <si>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</si>
  <si>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</si>
  <si>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</si>
  <si>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</si>
  <si>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</si>
  <si>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</si>
  <si>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</si>
  <si>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</si>
  <si>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</si>
  <si>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</si>
  <si>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</si>
  <si>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</si>
  <si>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</si>
  <si>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</si>
  <si>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</si>
  <si>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</si>
  <si>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</si>
  <si>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</si>
  <si>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</si>
  <si>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</si>
  <si>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</si>
  <si>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</si>
  <si>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</si>
  <si>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</si>
  <si>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</si>
  <si>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</si>
  <si>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</si>
  <si>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</si>
  <si>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</si>
  <si>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</si>
  <si>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</si>
  <si>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</si>
  <si>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</si>
  <si>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</si>
  <si>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</si>
  <si>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</si>
  <si>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</si>
  <si>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</si>
  <si>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</si>
  <si>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</si>
  <si>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</si>
  <si>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</si>
  <si>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</si>
  <si>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</si>
  <si>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</si>
  <si>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</si>
  <si>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</si>
  <si>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</si>
  <si>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</si>
  <si>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</si>
  <si>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</si>
  <si>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</si>
  <si>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</si>
  <si>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</si>
  <si>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</si>
  <si>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</si>
  <si>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</si>
  <si>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</si>
  <si>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</si>
  <si>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</si>
  <si>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</si>
  <si>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</si>
  <si>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</si>
  <si>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</si>
  <si>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</si>
  <si>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</si>
  <si>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</si>
  <si>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</si>
  <si>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</si>
  <si>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</si>
  <si>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</si>
  <si>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</si>
  <si>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</si>
  <si>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</si>
  <si>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</si>
  <si>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</si>
  <si>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</si>
  <si>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</si>
  <si>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</si>
  <si>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</si>
  <si>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</si>
  <si>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</si>
  <si>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</si>
  <si>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</si>
  <si>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</si>
  <si>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</si>
  <si>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</si>
  <si>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</si>
  <si>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</si>
  <si>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</si>
  <si>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</si>
  <si>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</si>
  <si>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</si>
  <si>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</si>
  <si>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</si>
  <si>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</si>
  <si>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</si>
  <si>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</si>
  <si>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</si>
  <si>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</si>
  <si>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</si>
  <si>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</si>
  <si>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</si>
  <si>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</si>
  <si>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</si>
  <si>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</si>
  <si>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</si>
  <si>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</si>
  <si>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</si>
  <si>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</si>
  <si>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</si>
  <si>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</si>
  <si>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</si>
  <si>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</si>
  <si>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</si>
  <si>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</si>
  <si>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</si>
  <si>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</si>
  <si>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</si>
  <si>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</si>
  <si>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</si>
  <si>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</si>
  <si>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</si>
  <si>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</si>
  <si>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</si>
  <si>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</si>
  <si>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</si>
  <si>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</si>
  <si>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</si>
  <si>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</si>
  <si>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</si>
  <si>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</si>
  <si>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</si>
  <si>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</si>
  <si>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</si>
  <si>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</si>
  <si>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</si>
  <si>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</si>
  <si>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</si>
  <si>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</si>
  <si>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</si>
  <si>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</si>
  <si>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</si>
  <si>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</si>
  <si>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</si>
  <si>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</si>
  <si>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</si>
  <si>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</si>
  <si>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</si>
  <si>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</si>
  <si>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</si>
  <si>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</si>
  <si>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</si>
  <si>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</si>
  <si>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</si>
  <si>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</si>
  <si>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</si>
  <si>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</si>
  <si>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</si>
  <si>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</si>
  <si>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</si>
  <si>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</si>
  <si>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</si>
  <si>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</si>
  <si>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</si>
  <si>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</si>
  <si>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</si>
  <si>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</si>
  <si>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</si>
  <si>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</si>
  <si>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</si>
  <si>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</si>
  <si>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</si>
  <si>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</si>
  <si>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</si>
  <si>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</si>
  <si>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</si>
  <si>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</si>
  <si>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</si>
  <si>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</si>
  <si>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</si>
  <si>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</si>
  <si>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</si>
  <si>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</si>
  <si>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</si>
  <si>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</si>
  <si>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</si>
  <si>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</si>
  <si>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</si>
  <si>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</si>
  <si>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</si>
  <si>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</si>
  <si>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</si>
  <si>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</si>
  <si>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</si>
  <si>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</si>
  <si>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</si>
  <si>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</si>
  <si>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</si>
  <si>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</si>
  <si>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</si>
  <si>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</si>
  <si>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</si>
  <si>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</si>
  <si>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</si>
  <si>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</si>
  <si>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</si>
  <si>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</si>
  <si>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</si>
  <si>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</si>
  <si>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</si>
  <si>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</si>
  <si>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</si>
  <si>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</si>
  <si>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</si>
  <si>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</si>
  <si>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</si>
  <si>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</si>
  <si>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</si>
  <si>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</si>
  <si>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</si>
  <si>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</si>
  <si>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</si>
  <si>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</si>
  <si>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</si>
  <si>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</si>
  <si>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</si>
  <si>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</si>
  <si>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</si>
  <si>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</si>
  <si>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</si>
  <si>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</si>
  <si>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</si>
  <si>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</si>
  <si>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</si>
  <si>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</si>
  <si>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</si>
  <si>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</si>
  <si>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</si>
  <si>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</si>
  <si>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</si>
  <si>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</si>
  <si>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</si>
  <si>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</si>
  <si>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</si>
  <si>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</si>
  <si>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</si>
  <si>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</si>
  <si>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</si>
  <si>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</si>
  <si>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</si>
  <si>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</si>
  <si>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</si>
  <si>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</si>
  <si>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</si>
  <si>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</si>
  <si>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</si>
  <si>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</si>
  <si>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</si>
  <si>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</si>
  <si>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</si>
  <si>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</si>
  <si>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</si>
  <si>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</si>
  <si>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</si>
  <si>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</si>
  <si>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</si>
  <si>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</si>
  <si>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</si>
  <si>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</si>
  <si>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</si>
  <si>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</si>
  <si>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</si>
  <si>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</si>
  <si>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</si>
  <si>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</si>
  <si>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</si>
  <si>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</si>
  <si>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</si>
  <si>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</si>
  <si>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</si>
  <si>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</si>
  <si>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</si>
  <si>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</si>
  <si>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</si>
  <si>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</si>
  <si>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</si>
  <si>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</si>
  <si>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</si>
  <si>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</si>
  <si>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</si>
  <si>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</si>
  <si>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</si>
  <si>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</si>
  <si>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</si>
  <si>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</si>
  <si>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</si>
  <si>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</si>
  <si>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</si>
  <si>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</si>
  <si>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</si>
  <si>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</si>
  <si>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</si>
  <si>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</si>
  <si>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</si>
  <si>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</si>
  <si>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</si>
  <si>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</si>
  <si>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</si>
  <si>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</si>
  <si>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</si>
  <si>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</si>
  <si>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</si>
  <si>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</si>
  <si>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</si>
  <si>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</si>
  <si>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</si>
  <si>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</si>
  <si>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</si>
  <si>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</si>
  <si>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</si>
  <si>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</si>
  <si>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</si>
  <si>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</si>
  <si>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</si>
  <si>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</si>
  <si>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</si>
  <si>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</si>
  <si>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</si>
  <si>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</si>
  <si>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</si>
  <si>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</si>
  <si>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</si>
  <si>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</si>
  <si>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</si>
  <si>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</si>
  <si>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</si>
  <si>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</si>
  <si>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</si>
  <si>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</si>
  <si>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</si>
  <si>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</si>
  <si>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</si>
  <si>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</si>
  <si>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</si>
  <si>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</si>
  <si>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</si>
  <si>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</si>
  <si>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</si>
  <si>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</si>
  <si>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</si>
  <si>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</si>
  <si>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</si>
  <si>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</si>
  <si>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</si>
  <si>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</si>
  <si>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</si>
  <si>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</si>
  <si>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</si>
  <si>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</si>
  <si>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</si>
  <si>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</si>
  <si>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</si>
  <si>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</si>
  <si>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</si>
  <si>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</si>
  <si>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</si>
  <si>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</si>
  <si>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</si>
  <si>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</si>
  <si>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</si>
  <si>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</si>
  <si>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</si>
  <si>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</si>
  <si>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</si>
  <si>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</si>
  <si>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</si>
  <si>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</si>
  <si>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</si>
  <si>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</si>
  <si>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</si>
  <si>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</si>
  <si>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</si>
  <si>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</si>
  <si>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</si>
  <si>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</si>
  <si>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</si>
  <si>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</si>
  <si>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</si>
  <si>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</si>
  <si>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</si>
  <si>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</si>
  <si>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</si>
  <si>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</si>
  <si>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</si>
  <si>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</si>
  <si>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</si>
  <si>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</si>
  <si>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</si>
  <si>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</si>
  <si>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</si>
  <si>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</si>
  <si>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</si>
  <si>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</si>
  <si>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</si>
  <si>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</si>
  <si>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</si>
  <si>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</si>
  <si>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</si>
  <si>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</si>
  <si>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</si>
  <si>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</si>
  <si>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</si>
  <si>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</si>
  <si>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</si>
  <si>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</si>
  <si>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</si>
  <si>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</si>
  <si>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</si>
  <si>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</si>
  <si>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</si>
  <si>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</si>
  <si>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</si>
  <si>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</si>
  <si>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</si>
  <si>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</si>
  <si>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</si>
  <si>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</si>
  <si>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</si>
  <si>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</si>
  <si>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</si>
  <si>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</si>
  <si>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</si>
  <si>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</si>
  <si>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</si>
  <si>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</si>
  <si>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</si>
  <si>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</si>
  <si>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</si>
  <si>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</si>
  <si>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</si>
  <si>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</si>
  <si>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</si>
  <si>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</si>
  <si>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</si>
  <si>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</si>
  <si>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</si>
  <si>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</si>
  <si>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</si>
  <si>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</si>
  <si>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</si>
  <si>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</si>
  <si>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</si>
  <si>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</si>
  <si>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</si>
  <si>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</si>
  <si>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</si>
  <si>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</si>
  <si>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</si>
  <si>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</si>
  <si>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</si>
  <si>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</si>
  <si>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</si>
  <si>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</si>
  <si>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</si>
  <si>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</si>
  <si>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</si>
  <si>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</si>
  <si>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</si>
  <si>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</si>
  <si>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</si>
  <si>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</si>
  <si>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</si>
  <si>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</si>
  <si>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</si>
  <si>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</si>
  <si>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</si>
  <si>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</si>
  <si>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</si>
  <si>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</si>
  <si>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</si>
  <si>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</si>
  <si>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</si>
  <si>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</si>
  <si>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</si>
  <si>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</si>
  <si>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</si>
  <si>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</si>
  <si>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</si>
  <si>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</si>
  <si>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</si>
  <si>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</si>
  <si>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</si>
  <si>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</si>
  <si>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</si>
  <si>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</si>
  <si>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</si>
  <si>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</si>
  <si>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</si>
  <si>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</si>
  <si>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</si>
  <si>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</si>
  <si>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</si>
  <si>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</si>
  <si>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</si>
  <si>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</si>
  <si>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</si>
  <si>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</si>
  <si>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</si>
  <si>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</si>
  <si>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</si>
  <si>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</si>
  <si>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</si>
  <si>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</si>
  <si>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</si>
  <si>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</si>
  <si>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</si>
  <si>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</si>
  <si>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</si>
  <si>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</si>
  <si>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</si>
  <si>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</si>
  <si>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</si>
  <si>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</si>
  <si>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</si>
  <si>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</si>
  <si>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</si>
  <si>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</si>
  <si>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</si>
  <si>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</si>
  <si>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</si>
  <si>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</si>
  <si>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</si>
  <si>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</si>
  <si>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</si>
  <si>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</si>
  <si>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</si>
  <si>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</si>
  <si>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</si>
  <si>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</si>
  <si>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</si>
  <si>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</si>
  <si>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</si>
  <si>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</si>
  <si>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</si>
  <si>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</si>
  <si>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</si>
  <si>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</si>
  <si>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</si>
  <si>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</si>
  <si>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</si>
  <si>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</si>
  <si>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</si>
  <si>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</si>
  <si>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</si>
  <si>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</si>
  <si>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</si>
  <si>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</si>
  <si>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</si>
  <si>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</si>
  <si>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</si>
  <si>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</si>
  <si>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</si>
  <si>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</si>
  <si>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</si>
  <si>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</si>
  <si>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</si>
  <si>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</si>
  <si>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</si>
  <si>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</si>
  <si>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</si>
  <si>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</si>
  <si>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</si>
  <si>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</si>
  <si>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</si>
  <si>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</si>
  <si>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</si>
  <si>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</si>
  <si>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</si>
  <si>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</si>
  <si>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</si>
  <si>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</si>
  <si>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</si>
  <si>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</si>
  <si>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</si>
  <si>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</si>
  <si>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</si>
  <si>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</si>
  <si>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</si>
  <si>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</si>
  <si>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</si>
  <si>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</si>
  <si>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</si>
  <si>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</si>
  <si>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</si>
  <si>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</si>
  <si>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</si>
  <si>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</si>
  <si>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</si>
  <si>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</si>
  <si>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</si>
  <si>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</si>
  <si>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</si>
  <si>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</si>
  <si>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</si>
  <si>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</si>
  <si>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</si>
  <si>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</si>
  <si>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</si>
  <si>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</si>
  <si>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</si>
  <si>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</si>
  <si>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</si>
  <si>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</si>
  <si>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</si>
  <si>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</si>
  <si>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</si>
  <si>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</si>
  <si>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</si>
  <si>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</si>
  <si>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</si>
  <si>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</si>
  <si>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</si>
  <si>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</si>
  <si>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</si>
  <si>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</si>
  <si>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</si>
  <si>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</si>
  <si>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</si>
  <si>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</si>
  <si>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</si>
  <si>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</si>
  <si>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</si>
  <si>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</si>
  <si>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</si>
  <si>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</si>
  <si>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</si>
  <si>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</si>
  <si>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</si>
  <si>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</si>
  <si>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</si>
  <si>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</si>
  <si>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</si>
  <si>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</si>
  <si>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</si>
  <si>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</si>
  <si>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</si>
  <si>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</si>
  <si>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</si>
  <si>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</si>
  <si>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</si>
  <si>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</si>
  <si>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</si>
  <si>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</si>
  <si>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</si>
  <si>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</si>
  <si>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</si>
  <si>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</si>
  <si>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</si>
  <si>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</si>
  <si>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</si>
  <si>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</si>
  <si>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</si>
  <si>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</si>
  <si>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</si>
  <si>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</si>
  <si>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</si>
  <si>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</si>
  <si>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</si>
  <si>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</si>
  <si>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</si>
  <si>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</si>
  <si>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</si>
  <si>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</si>
  <si>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</si>
  <si>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</si>
  <si>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</si>
  <si>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</si>
  <si>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</si>
  <si>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</si>
  <si>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</si>
  <si>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</si>
  <si>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</si>
  <si>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</si>
  <si>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</si>
  <si>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</si>
  <si>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</si>
  <si>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</si>
  <si>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</si>
  <si>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</si>
  <si>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</si>
  <si>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</si>
  <si>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</si>
  <si>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</si>
  <si>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</si>
  <si>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</si>
  <si>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</si>
  <si>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</si>
  <si>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</si>
  <si>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</si>
  <si>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</si>
  <si>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</si>
  <si>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</si>
  <si>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</si>
  <si>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</si>
  <si>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</si>
  <si>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</si>
  <si>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</si>
  <si>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</si>
  <si>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</si>
  <si>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</si>
  <si>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</si>
  <si>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</si>
  <si>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</si>
  <si>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</si>
  <si>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</si>
  <si>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</si>
  <si>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</si>
  <si>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</si>
  <si>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</si>
  <si>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</si>
  <si>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</si>
  <si>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</si>
  <si>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</si>
  <si>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</si>
  <si>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</si>
  <si>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</si>
  <si>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</si>
  <si>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</si>
  <si>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</si>
  <si>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</si>
  <si>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</si>
  <si>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</si>
  <si>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</si>
  <si>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</si>
  <si>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</si>
  <si>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</si>
  <si>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</si>
  <si>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</si>
  <si>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</si>
  <si>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</si>
  <si>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</si>
  <si>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</si>
  <si>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</si>
  <si>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</si>
  <si>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</si>
  <si>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</si>
  <si>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</si>
  <si>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</si>
  <si>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</si>
  <si>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</si>
  <si>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</si>
  <si>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</si>
  <si>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</si>
  <si>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</si>
  <si>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</si>
  <si>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</si>
  <si>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</si>
  <si>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</si>
  <si>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</si>
  <si>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</si>
  <si>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</si>
  <si>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</si>
  <si>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</si>
  <si>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</si>
  <si>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</si>
  <si>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</si>
  <si>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</si>
  <si>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</si>
  <si>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</si>
  <si>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</si>
  <si>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</si>
  <si>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</si>
  <si>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</si>
  <si>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</si>
  <si>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</si>
  <si>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</si>
  <si>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</si>
  <si>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</si>
  <si>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</si>
  <si>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</si>
  <si>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</si>
  <si>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</si>
  <si>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</si>
  <si>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</si>
  <si>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</si>
  <si>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</si>
  <si>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</si>
  <si>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</si>
  <si>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</si>
  <si>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</si>
  <si>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</si>
  <si>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</si>
  <si>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</si>
  <si>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</si>
  <si>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</si>
  <si>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</si>
  <si>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</si>
  <si>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</si>
  <si>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</si>
  <si>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</si>
  <si>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</si>
  <si>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</si>
  <si>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</si>
  <si>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</si>
  <si>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</si>
  <si>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</si>
  <si>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</si>
  <si>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</si>
  <si>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</si>
  <si>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</si>
  <si>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</si>
  <si>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</si>
  <si>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</si>
  <si>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</si>
  <si>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</si>
  <si>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</si>
  <si>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</si>
  <si>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</si>
  <si>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</si>
  <si>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</si>
  <si>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</si>
  <si>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</si>
  <si>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</si>
  <si>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</si>
  <si>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</si>
  <si>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</si>
  <si>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</si>
  <si>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</si>
  <si>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</si>
  <si>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</si>
  <si>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</si>
  <si>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</si>
  <si>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</si>
  <si>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</si>
  <si>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</si>
  <si>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</si>
  <si>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</si>
  <si>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</si>
  <si>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</si>
  <si>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</si>
  <si>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</si>
  <si>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</si>
  <si>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</si>
  <si>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</si>
  <si>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</si>
  <si>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</si>
  <si>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</si>
  <si>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</si>
  <si>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</si>
  <si>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</si>
  <si>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</si>
  <si>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</si>
  <si>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</si>
  <si>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</si>
  <si>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</si>
  <si>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</si>
  <si>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</si>
  <si>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</si>
  <si>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</si>
  <si>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</si>
  <si>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</si>
  <si>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</si>
  <si>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</si>
  <si>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</si>
  <si>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</si>
  <si>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</si>
  <si>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</si>
  <si>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</si>
  <si>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</si>
  <si>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</si>
  <si>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</si>
  <si>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</si>
  <si>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</si>
  <si>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</si>
  <si>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</si>
  <si>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</si>
  <si>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</si>
  <si>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</si>
  <si>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</si>
  <si>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</si>
  <si>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</si>
  <si>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</si>
  <si>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</si>
  <si>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</si>
  <si>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</si>
  <si>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</si>
  <si>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</si>
  <si>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</si>
  <si>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</si>
  <si>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</si>
  <si>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</si>
  <si>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</si>
  <si>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</si>
  <si>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</si>
  <si>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</si>
  <si>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</si>
  <si>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</si>
  <si>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</si>
  <si>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</si>
  <si>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</si>
  <si>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</si>
  <si>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</si>
  <si>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</si>
  <si>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</si>
  <si>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</si>
  <si>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</si>
  <si>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</si>
  <si>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</si>
  <si>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</si>
  <si>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</si>
  <si>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</si>
  <si>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</si>
  <si>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</si>
  <si>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</si>
  <si>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</si>
  <si>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</si>
  <si>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</si>
  <si>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</si>
  <si>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</si>
  <si>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</si>
  <si>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</si>
  <si>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</si>
  <si>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</si>
  <si>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</si>
  <si>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</si>
  <si>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</si>
  <si>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</si>
  <si>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</si>
  <si>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</si>
  <si>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</si>
  <si>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</si>
  <si>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</si>
  <si>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</si>
  <si>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</si>
  <si>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</si>
  <si>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</si>
  <si>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</si>
  <si>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</si>
  <si>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</si>
  <si>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</si>
  <si>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</si>
  <si>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</si>
  <si>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</si>
  <si>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</si>
  <si>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</si>
  <si>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</si>
  <si>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</si>
  <si>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</si>
  <si>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</si>
  <si>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</si>
  <si>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</si>
  <si>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</si>
  <si>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</si>
  <si>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</si>
  <si>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</si>
  <si>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</si>
  <si>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</si>
  <si>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</si>
  <si>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</si>
  <si>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</si>
  <si>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</si>
  <si>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</si>
  <si>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</si>
  <si>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</si>
  <si>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</si>
  <si>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</si>
  <si>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</si>
  <si>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</si>
  <si>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</si>
  <si>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</si>
  <si>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</si>
  <si>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</si>
  <si>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</si>
  <si>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</si>
  <si>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</si>
  <si>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</si>
  <si>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</si>
  <si>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</si>
  <si>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</si>
  <si>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</si>
  <si>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</si>
  <si>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</si>
  <si>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</si>
  <si>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</si>
  <si>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</si>
  <si>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</si>
  <si>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</si>
  <si>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</si>
  <si>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</si>
  <si>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</si>
  <si>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</si>
  <si>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</si>
  <si>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</si>
  <si>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</si>
  <si>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</si>
  <si>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</si>
  <si>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</si>
  <si>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</si>
  <si>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</si>
  <si>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</si>
  <si>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</si>
  <si>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</si>
  <si>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</si>
  <si>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</si>
  <si>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</si>
  <si>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</si>
  <si>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</si>
  <si>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</si>
  <si>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</si>
  <si>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</si>
  <si>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</si>
  <si>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</si>
  <si>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</si>
  <si>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</si>
  <si>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</si>
  <si>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</si>
  <si>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</si>
  <si>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</si>
  <si>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</si>
  <si>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</si>
  <si>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</si>
  <si>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</si>
  <si>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</si>
  <si>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</si>
  <si>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</si>
  <si>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</si>
  <si>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</si>
  <si>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</si>
  <si>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</si>
  <si>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</si>
  <si>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</si>
  <si>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</si>
  <si>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</si>
  <si>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</si>
  <si>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</si>
  <si>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</si>
  <si>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</si>
  <si>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</si>
  <si>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</si>
  <si>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</si>
  <si>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</si>
  <si>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</si>
  <si>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</si>
  <si>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</si>
  <si>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</si>
  <si>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</si>
  <si>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</si>
  <si>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</si>
  <si>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</si>
  <si>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</si>
  <si>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</si>
  <si>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</si>
  <si>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</si>
  <si>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</si>
  <si>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</si>
  <si>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</si>
  <si>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</si>
  <si>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</si>
  <si>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</si>
  <si>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</si>
  <si>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</si>
  <si>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</si>
  <si>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</si>
  <si>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</si>
  <si>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</si>
  <si>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</si>
  <si>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</si>
  <si>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</si>
  <si>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</si>
  <si>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</si>
  <si>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</si>
  <si>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</si>
  <si>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</si>
  <si>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</si>
  <si>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</si>
  <si>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</si>
  <si>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</si>
  <si>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</si>
  <si>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</si>
  <si>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</si>
  <si>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</si>
  <si>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</si>
  <si>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</si>
  <si>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</si>
  <si>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</si>
  <si>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</si>
  <si>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</si>
  <si>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</si>
  <si>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</si>
  <si>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</si>
  <si>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</si>
  <si>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</si>
  <si>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</si>
  <si>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</si>
  <si>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</si>
  <si>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</si>
  <si>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</si>
  <si>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</si>
  <si>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</si>
  <si>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</si>
  <si>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</si>
  <si>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</si>
  <si>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</si>
  <si>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</si>
  <si>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</si>
  <si>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</si>
  <si>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</si>
  <si>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</si>
  <si>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</si>
  <si>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</si>
  <si>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</si>
  <si>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</si>
  <si>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</si>
  <si>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</si>
  <si>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</si>
  <si>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</si>
  <si>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</si>
  <si>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</si>
  <si>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</si>
  <si>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</si>
  <si>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</si>
  <si>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</si>
  <si>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</si>
  <si>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</si>
  <si>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</si>
  <si>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</si>
  <si>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</si>
  <si>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</si>
  <si>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</si>
  <si>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</si>
  <si>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</si>
  <si>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</si>
  <si>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</si>
  <si>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</si>
  <si>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</si>
  <si>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</si>
  <si>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</si>
  <si>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</si>
  <si>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</si>
  <si>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</si>
  <si>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</si>
  <si>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</si>
  <si>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</si>
  <si>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</si>
  <si>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</si>
  <si>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</si>
  <si>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</si>
  <si>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</si>
  <si>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</si>
  <si>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</si>
  <si>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</si>
  <si>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</si>
  <si>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</si>
  <si>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</si>
  <si>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</si>
  <si>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</si>
  <si>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</si>
  <si>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</si>
  <si>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</si>
  <si>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</si>
  <si>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</si>
  <si>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</si>
  <si>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</si>
  <si>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</si>
  <si>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</si>
  <si>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</si>
  <si>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</si>
  <si>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</si>
  <si>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</si>
  <si>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</si>
  <si>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</si>
  <si>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</si>
  <si>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</si>
  <si>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</si>
  <si>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</si>
  <si>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</si>
  <si>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</si>
  <si>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</si>
  <si>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</si>
  <si>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</si>
  <si>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</si>
  <si>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</si>
  <si>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</si>
  <si>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</si>
  <si>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</si>
  <si>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</si>
  <si>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</si>
  <si>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</si>
  <si>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</si>
  <si>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</si>
  <si>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</si>
  <si>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</si>
  <si>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</si>
  <si>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</si>
  <si>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</si>
  <si>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</si>
  <si>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</si>
  <si>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</si>
  <si>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</si>
  <si>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</si>
  <si>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</si>
  <si>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</si>
  <si>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</si>
  <si>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</si>
  <si>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</si>
  <si>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</si>
  <si>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</si>
  <si>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</si>
  <si>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</si>
  <si>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</si>
  <si>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</si>
  <si>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</si>
  <si>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</si>
  <si>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</si>
  <si>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</si>
  <si>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</si>
  <si>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</si>
  <si>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</si>
  <si>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</si>
  <si>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</si>
  <si>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</si>
  <si>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</si>
  <si>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</si>
  <si>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</si>
  <si>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</si>
  <si>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</si>
  <si>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</si>
  <si>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</si>
  <si>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</si>
  <si>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</si>
  <si>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</si>
  <si>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</si>
  <si>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</si>
  <si>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</si>
  <si>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</si>
  <si>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</si>
  <si>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</si>
  <si>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</si>
  <si>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</si>
  <si>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</si>
  <si>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</si>
  <si>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</si>
  <si>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</si>
  <si>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</si>
  <si>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</si>
  <si>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</si>
  <si>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</si>
  <si>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</si>
  <si>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</si>
  <si>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</si>
  <si>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</si>
  <si>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</si>
  <si>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</si>
  <si>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</si>
  <si>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</si>
  <si>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</si>
  <si>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</si>
  <si>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</si>
  <si>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</si>
  <si>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</si>
  <si>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</si>
  <si>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</si>
  <si>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</si>
  <si>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</si>
  <si>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</si>
  <si>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</si>
  <si>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</si>
  <si>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</si>
  <si>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</si>
  <si>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</si>
  <si>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</si>
  <si>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</si>
  <si>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</si>
  <si>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</si>
  <si>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</si>
  <si>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</si>
  <si>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</si>
  <si>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</si>
  <si>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</si>
  <si>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</si>
  <si>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</si>
  <si>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</si>
  <si>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</si>
  <si>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</si>
  <si>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</si>
  <si>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</si>
  <si>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</si>
  <si>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</si>
  <si>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</si>
  <si>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</si>
  <si>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</si>
  <si>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</si>
  <si>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</si>
  <si>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</si>
  <si>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</si>
  <si>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</si>
  <si>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</si>
  <si>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</si>
  <si>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</si>
  <si>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</si>
  <si>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</si>
  <si>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</si>
  <si>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</si>
  <si>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</si>
  <si>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</si>
  <si>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</si>
  <si>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</si>
  <si>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</si>
  <si>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</si>
  <si>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</si>
  <si>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</si>
  <si>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</si>
  <si>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</si>
  <si>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</si>
  <si>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</si>
  <si>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</si>
  <si>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</si>
  <si>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</si>
  <si>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</si>
  <si>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</si>
  <si>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</si>
  <si>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</si>
  <si>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</si>
  <si>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</si>
  <si>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</si>
  <si>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</si>
  <si>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</si>
  <si>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</si>
  <si>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</si>
  <si>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</si>
  <si>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</si>
  <si>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</si>
  <si>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</si>
  <si>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</si>
  <si>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</si>
  <si>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</si>
  <si>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</si>
  <si>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</si>
  <si>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</si>
  <si>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</si>
  <si>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</si>
  <si>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</si>
  <si>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</si>
  <si>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</si>
  <si>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</si>
  <si>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</si>
  <si>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</si>
  <si>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</si>
  <si>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</si>
  <si>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</si>
  <si>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</si>
  <si>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</si>
  <si>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</si>
  <si>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</si>
  <si>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</si>
  <si>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</si>
  <si>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</si>
  <si>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</si>
  <si>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</si>
  <si>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</si>
  <si>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</si>
  <si>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</si>
  <si>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</si>
  <si>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</si>
  <si>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</si>
  <si>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</si>
  <si>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</si>
  <si>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</si>
  <si>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</si>
  <si>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</si>
  <si>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</si>
  <si>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</si>
  <si>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</si>
  <si>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</si>
  <si>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</si>
  <si>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</si>
  <si>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</si>
  <si>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</si>
  <si>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</si>
  <si>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</si>
  <si>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</si>
  <si>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</si>
  <si>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</si>
  <si>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</si>
  <si>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</si>
  <si>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</si>
  <si>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</si>
  <si>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</si>
  <si>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</si>
  <si>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</si>
  <si>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</si>
  <si>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</si>
  <si>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</si>
  <si>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</si>
  <si>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</si>
  <si>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</si>
  <si>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</si>
  <si>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</si>
  <si>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</si>
  <si>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</si>
  <si>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</si>
  <si>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</si>
  <si>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</si>
  <si>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</si>
  <si>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</si>
  <si>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</si>
  <si>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</si>
  <si>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</si>
  <si>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</si>
  <si>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</si>
  <si>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</si>
  <si>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</si>
  <si>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</si>
  <si>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</si>
  <si>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</si>
  <si>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</si>
  <si>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</si>
  <si>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</si>
  <si>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</si>
  <si>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</si>
  <si>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</si>
  <si>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</si>
  <si>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</si>
  <si>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</si>
  <si>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</si>
  <si>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</si>
  <si>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</si>
  <si>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</si>
  <si>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</si>
  <si>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</si>
  <si>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</si>
  <si>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</si>
  <si>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</si>
  <si>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</si>
  <si>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</si>
  <si>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</si>
  <si>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</si>
  <si>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</si>
  <si>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</si>
  <si>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</si>
  <si>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</si>
  <si>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</si>
  <si>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</si>
  <si>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</si>
  <si>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</si>
  <si>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</si>
  <si>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</si>
  <si>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</si>
  <si>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</si>
  <si>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</si>
  <si>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</si>
  <si>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</si>
  <si>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</si>
  <si>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</si>
  <si>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</si>
  <si>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</si>
  <si>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</si>
  <si>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</si>
  <si>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</si>
  <si>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</si>
  <si>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</si>
  <si>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</si>
  <si>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</si>
  <si>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</si>
  <si>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</si>
  <si>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</si>
  <si>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</si>
  <si>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</si>
  <si>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</si>
  <si>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</si>
  <si>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</si>
  <si>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</si>
  <si>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</si>
  <si>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</si>
  <si>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</si>
  <si>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</si>
  <si>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</si>
  <si>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</si>
  <si>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</si>
  <si>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</si>
  <si>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</si>
  <si>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</si>
  <si>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</si>
  <si>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</si>
  <si>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</si>
  <si>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</si>
  <si>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</si>
  <si>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</si>
  <si>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</si>
  <si>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</si>
  <si>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</si>
  <si>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</si>
  <si>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</si>
  <si>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</si>
  <si>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</si>
  <si>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</si>
  <si>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</si>
  <si>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</si>
  <si>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</si>
  <si>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</si>
  <si>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</si>
  <si>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</si>
  <si>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</si>
  <si>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</si>
  <si>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</si>
  <si>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</si>
  <si>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</si>
  <si>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</si>
  <si>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</si>
  <si>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</si>
  <si>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</si>
  <si>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</si>
  <si>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</si>
  <si>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</si>
  <si>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</si>
  <si>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</si>
  <si>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</si>
  <si>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</si>
  <si>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</si>
  <si>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</si>
  <si>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</si>
  <si>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</si>
  <si>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</si>
  <si>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</si>
  <si>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</si>
  <si>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</si>
  <si>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</si>
  <si>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</si>
  <si>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</si>
  <si>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</si>
  <si>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</si>
  <si>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</si>
  <si>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</si>
  <si>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</si>
  <si>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</si>
  <si>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</si>
  <si>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</si>
  <si>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</si>
  <si>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</si>
  <si>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</si>
  <si>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</si>
  <si>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</si>
  <si>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</si>
  <si>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</si>
  <si>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</si>
  <si>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</si>
  <si>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</si>
  <si>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</si>
  <si>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</si>
  <si>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</si>
  <si>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</si>
  <si>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</si>
  <si>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</si>
  <si>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</si>
  <si>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</si>
  <si>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</si>
  <si>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</si>
  <si>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</si>
  <si>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</si>
  <si>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</si>
  <si>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</si>
  <si>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</si>
  <si>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</si>
  <si>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</si>
  <si>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</si>
  <si>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</si>
  <si>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</si>
  <si>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</si>
  <si>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</si>
  <si>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</si>
  <si>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</si>
  <si>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</si>
  <si>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</si>
  <si>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</si>
  <si>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</si>
  <si>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</si>
  <si>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</si>
  <si>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</si>
  <si>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</si>
  <si>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</si>
  <si>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</si>
  <si>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</si>
  <si>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</si>
  <si>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</si>
  <si>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</si>
  <si>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</si>
  <si>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</si>
  <si>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</si>
  <si>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</si>
  <si>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</si>
  <si>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</si>
  <si>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</si>
  <si>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</si>
  <si>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</si>
  <si>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</si>
  <si>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</si>
  <si>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</si>
  <si>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</si>
  <si>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</si>
  <si>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</si>
  <si>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</si>
  <si>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</si>
  <si>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</si>
  <si>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</si>
  <si>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</si>
  <si>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</si>
  <si>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</si>
  <si>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</si>
  <si>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</si>
  <si>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</si>
  <si>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</si>
  <si>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</si>
  <si>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</si>
  <si>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</si>
  <si>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</si>
  <si>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</si>
  <si>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</si>
  <si>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</si>
  <si>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</si>
  <si>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</si>
  <si>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</si>
  <si>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</si>
  <si>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</si>
  <si>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</si>
  <si>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</si>
  <si>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</si>
  <si>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</si>
  <si>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</si>
  <si>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</si>
  <si>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</si>
  <si>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</si>
  <si>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</si>
  <si>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</si>
  <si>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</si>
  <si>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</si>
  <si>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</si>
  <si>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</si>
  <si>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</si>
  <si>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</si>
  <si>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</si>
  <si>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</si>
  <si>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</si>
  <si>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</si>
  <si>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</si>
  <si>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</si>
  <si>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</si>
  <si>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</si>
  <si>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</si>
  <si>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</si>
  <si>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</si>
  <si>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</si>
  <si>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</si>
  <si>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</si>
  <si>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</si>
  <si>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</si>
  <si>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</si>
  <si>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</si>
  <si>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</si>
  <si>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</si>
  <si>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</si>
  <si>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</si>
  <si>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</si>
  <si>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</si>
  <si>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</si>
  <si>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</si>
  <si>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</si>
  <si>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</si>
  <si>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</si>
  <si>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</si>
  <si>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</si>
  <si>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</si>
  <si>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</si>
  <si>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</si>
  <si>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</si>
  <si>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</si>
  <si>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</si>
  <si>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</si>
  <si>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</si>
  <si>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</si>
  <si>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</si>
  <si>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</si>
  <si>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</si>
  <si>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</si>
  <si>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</si>
  <si>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</si>
  <si>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</si>
  <si>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</si>
  <si>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</si>
  <si>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</si>
  <si>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</si>
  <si>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</si>
  <si>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</si>
  <si>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</si>
  <si>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</si>
  <si>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</si>
  <si>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</si>
  <si>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</si>
  <si>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</si>
  <si>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</si>
  <si>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</si>
  <si>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</si>
  <si>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</si>
  <si>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</si>
  <si>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</si>
  <si>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</si>
  <si>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</si>
  <si>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</si>
  <si>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</si>
  <si>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</si>
  <si>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</si>
  <si>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</si>
  <si>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</si>
  <si>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</si>
  <si>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</si>
  <si>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</si>
  <si>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</si>
  <si>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</si>
  <si>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</si>
  <si>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</si>
  <si>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</si>
  <si>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</si>
  <si>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</si>
  <si>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</si>
  <si>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</si>
  <si>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</si>
  <si>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</si>
  <si>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</si>
  <si>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</si>
  <si>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</si>
  <si>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</si>
  <si>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</si>
  <si>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</si>
  <si>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</si>
  <si>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</si>
  <si>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</si>
  <si>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</si>
  <si>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</si>
  <si>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</si>
  <si>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</si>
  <si>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</si>
  <si>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</si>
  <si>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</si>
  <si>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</si>
  <si>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</si>
  <si>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</si>
  <si>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</si>
  <si>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</si>
  <si>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</si>
  <si>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</si>
  <si>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</si>
  <si>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</si>
  <si>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</si>
  <si>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</si>
  <si>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</si>
  <si>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</si>
  <si>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</si>
  <si>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</si>
  <si>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</si>
  <si>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</si>
  <si>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</si>
  <si>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</si>
  <si>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</si>
  <si>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</si>
  <si>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</si>
  <si>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</si>
  <si>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</si>
  <si>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</si>
  <si>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</si>
  <si>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</si>
  <si>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</si>
  <si>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</si>
  <si>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</si>
  <si>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</si>
  <si>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</si>
  <si>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</si>
  <si>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</si>
  <si>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</si>
  <si>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</si>
  <si>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</si>
  <si>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</si>
  <si>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</si>
  <si>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</si>
  <si>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</si>
  <si>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</si>
  <si>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</si>
  <si>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</si>
  <si>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</si>
  <si>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</si>
  <si>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</si>
  <si>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</si>
  <si>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</si>
  <si>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</si>
  <si>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</si>
  <si>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</si>
  <si>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</si>
  <si>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</si>
  <si>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</si>
  <si>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</si>
  <si>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</si>
  <si>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</si>
  <si>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</si>
  <si>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</si>
  <si>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</si>
  <si>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</si>
  <si>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</si>
  <si>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</si>
  <si>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</si>
  <si>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</si>
  <si>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</si>
  <si>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</si>
  <si>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</si>
  <si>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</si>
  <si>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</si>
  <si>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</si>
  <si>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</si>
  <si>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</si>
  <si>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</si>
  <si>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</si>
  <si>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</si>
  <si>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</si>
  <si>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</si>
  <si>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</si>
  <si>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</si>
  <si>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</si>
  <si>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</si>
  <si>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</si>
  <si>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</si>
  <si>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</si>
  <si>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</si>
  <si>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</si>
  <si>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</si>
  <si>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</si>
  <si>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</si>
  <si>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</si>
  <si>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</si>
  <si>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</si>
  <si>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</si>
  <si>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</si>
  <si>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</si>
  <si>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</si>
  <si>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</si>
  <si>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</si>
  <si>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</si>
  <si>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</si>
  <si>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</si>
  <si>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</si>
  <si>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</si>
  <si>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</si>
  <si>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</si>
  <si>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</si>
  <si>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</si>
  <si>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</si>
  <si>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</si>
  <si>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</si>
  <si>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</si>
  <si>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</si>
  <si>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</si>
  <si>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</si>
  <si>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</si>
  <si>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</si>
  <si>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</si>
  <si>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</si>
  <si>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</si>
  <si>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</si>
  <si>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</si>
  <si>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</si>
  <si>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</si>
  <si>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</si>
  <si>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</si>
  <si>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</si>
  <si>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</si>
  <si>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</si>
  <si>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</si>
  <si>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</si>
  <si>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</si>
  <si>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</si>
  <si>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</si>
  <si>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</si>
  <si>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</si>
  <si>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</si>
  <si>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</si>
  <si>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</si>
  <si>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</si>
  <si>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</si>
  <si>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</si>
  <si>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</si>
  <si>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</si>
  <si>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</si>
  <si>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</si>
  <si>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</si>
  <si>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</si>
  <si>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</si>
  <si>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</si>
  <si>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</si>
  <si>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</si>
  <si>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</si>
  <si>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</si>
  <si>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</si>
  <si>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</si>
  <si>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</si>
  <si>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</si>
  <si>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</si>
  <si>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</si>
  <si>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</si>
  <si>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</si>
  <si>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</si>
  <si>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</si>
  <si>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</si>
  <si>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</si>
  <si>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</si>
  <si>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</si>
  <si>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</si>
  <si>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</si>
  <si>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</si>
  <si>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</si>
  <si>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</si>
  <si>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</si>
  <si>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</si>
  <si>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</si>
  <si>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</si>
  <si>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</si>
  <si>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</si>
  <si>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</si>
  <si>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</si>
  <si>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</si>
  <si>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</si>
  <si>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</si>
  <si>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</si>
  <si>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</si>
  <si>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</si>
  <si>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</si>
  <si>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</si>
  <si>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</si>
  <si>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</si>
  <si>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</si>
  <si>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</si>
  <si>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</si>
  <si>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</si>
  <si>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</si>
  <si>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</si>
  <si>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</si>
  <si>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</si>
  <si>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</si>
  <si>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</si>
  <si>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</si>
  <si>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</si>
  <si>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</si>
  <si>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</si>
  <si>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</si>
  <si>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</si>
  <si>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</si>
  <si>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</si>
  <si>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</si>
  <si>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</si>
  <si>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</si>
  <si>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</si>
  <si>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</si>
  <si>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</si>
  <si>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</si>
  <si>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</si>
  <si>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</si>
  <si>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</si>
  <si>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</si>
  <si>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</si>
  <si>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</si>
  <si>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</si>
  <si>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</si>
  <si>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</si>
  <si>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</si>
  <si>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</si>
  <si>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</si>
  <si>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</si>
  <si>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</si>
  <si>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</si>
  <si>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</si>
  <si>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</si>
  <si>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</si>
  <si>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</si>
  <si>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</si>
  <si>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</si>
  <si>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</si>
  <si>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</si>
  <si>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</si>
  <si>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</si>
  <si>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</si>
  <si>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</si>
  <si>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</si>
  <si>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</si>
  <si>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</si>
  <si>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</si>
  <si>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</si>
  <si>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</si>
  <si>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</si>
  <si>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</si>
  <si>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</si>
  <si>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</si>
  <si>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</si>
  <si>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</si>
  <si>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</si>
  <si>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</si>
  <si>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</si>
  <si>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</si>
  <si>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</si>
  <si>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</si>
  <si>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</si>
  <si>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</si>
  <si>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</si>
  <si>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</si>
  <si>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</si>
  <si>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</si>
  <si>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</si>
  <si>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</si>
  <si>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</si>
  <si>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</si>
  <si>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</si>
  <si>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</si>
  <si>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</si>
  <si>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</si>
  <si>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</si>
  <si>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</si>
  <si>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</si>
  <si>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</si>
  <si>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</si>
  <si>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</si>
  <si>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</si>
  <si>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</si>
  <si>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</si>
  <si>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</si>
  <si>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</si>
  <si>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</si>
  <si>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</si>
  <si>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</si>
  <si>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</si>
  <si>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</si>
  <si>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</si>
  <si>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</si>
  <si>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</si>
  <si>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</si>
  <si>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</si>
  <si>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</si>
  <si>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</si>
  <si>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</si>
  <si>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</si>
  <si>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</si>
  <si>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</si>
  <si>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</si>
  <si>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</si>
  <si>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</si>
  <si>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</si>
  <si>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</si>
  <si>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</si>
  <si>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</si>
  <si>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</si>
  <si>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</si>
  <si>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</si>
  <si>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</si>
  <si>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</si>
  <si>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</si>
  <si>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</si>
  <si>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</si>
  <si>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</si>
  <si>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</si>
  <si>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</si>
  <si>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</si>
  <si>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</si>
  <si>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</si>
  <si>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</si>
  <si>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</si>
  <si>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</si>
  <si>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</si>
  <si>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</si>
  <si>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</si>
  <si>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</si>
  <si>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</si>
  <si>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</si>
  <si>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</si>
  <si>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</si>
  <si>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</si>
  <si>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</si>
  <si>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</si>
  <si>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</si>
  <si>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</si>
  <si>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</si>
  <si>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</si>
  <si>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</si>
  <si>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</si>
  <si>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</si>
  <si>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</si>
  <si>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</si>
  <si>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</si>
  <si>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</si>
  <si>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</si>
  <si>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</si>
  <si>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</si>
  <si>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</si>
  <si>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</si>
  <si>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</si>
  <si>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</si>
  <si>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</si>
  <si>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</si>
  <si>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</si>
  <si>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</si>
  <si>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</si>
  <si>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</si>
  <si>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</si>
  <si>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</si>
  <si>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</si>
  <si>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</si>
  <si>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</si>
  <si>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</si>
  <si>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</si>
  <si>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</si>
  <si>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</si>
  <si>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</si>
  <si>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</si>
  <si>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</si>
  <si>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</si>
  <si>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</si>
  <si>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</si>
  <si>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</si>
  <si>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</si>
  <si>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</si>
  <si>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</si>
  <si>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</si>
  <si>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</si>
  <si>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</si>
  <si>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</si>
  <si>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</si>
  <si>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</si>
  <si>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</si>
  <si>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</si>
  <si>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</si>
  <si>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</si>
  <si>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</si>
  <si>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</si>
  <si>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</si>
  <si>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</si>
  <si>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</si>
  <si>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</si>
  <si>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</si>
  <si>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</si>
  <si>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</si>
  <si>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</si>
  <si>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</si>
  <si>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</si>
  <si>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</si>
  <si>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</si>
  <si>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</si>
  <si>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</si>
  <si>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</si>
  <si>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</si>
  <si>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</si>
  <si>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</si>
  <si>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</si>
  <si>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</si>
  <si>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</si>
  <si>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</si>
  <si>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</si>
  <si>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</si>
  <si>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</si>
  <si>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</si>
  <si>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</si>
  <si>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</si>
  <si>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</si>
  <si>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</si>
  <si>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</si>
  <si>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</si>
  <si>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</si>
  <si>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</si>
  <si>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</si>
  <si>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</si>
  <si>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</si>
  <si>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</si>
  <si>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</si>
  <si>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</si>
  <si>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</si>
  <si>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</si>
  <si>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</si>
  <si>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</si>
  <si>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</si>
  <si>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</si>
  <si>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</si>
  <si>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</si>
  <si>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</si>
  <si>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</si>
  <si>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</si>
  <si>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</si>
  <si>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</si>
  <si>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</si>
  <si>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</si>
  <si>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</si>
  <si>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</si>
  <si>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</si>
  <si>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</si>
  <si>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</si>
  <si>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</si>
  <si>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</si>
  <si>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</si>
  <si>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</si>
  <si>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</si>
  <si>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</si>
  <si>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</si>
  <si>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</si>
  <si>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</si>
  <si>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</si>
  <si>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</si>
  <si>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</si>
  <si>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</si>
  <si>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</si>
  <si>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</si>
  <si>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</si>
  <si>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</si>
  <si>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</si>
  <si>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</si>
  <si>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</si>
  <si>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</si>
  <si>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</si>
  <si>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</si>
  <si>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</si>
  <si>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</si>
  <si>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</si>
  <si>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</si>
  <si>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</si>
  <si>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</si>
  <si>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</si>
  <si>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</si>
  <si>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</si>
  <si>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</si>
  <si>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</si>
  <si>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</si>
  <si>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</si>
  <si>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</si>
  <si>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</si>
  <si>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</si>
  <si>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</si>
  <si>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</si>
  <si>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</si>
  <si>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</si>
  <si>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</si>
  <si>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</si>
  <si>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</si>
  <si>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</si>
  <si>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</si>
  <si>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</si>
  <si>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</si>
  <si>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</si>
  <si>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</si>
  <si>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</si>
  <si>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</si>
  <si>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</si>
  <si>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</si>
  <si>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</si>
  <si>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</si>
  <si>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</si>
  <si>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</si>
  <si>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</si>
  <si>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</si>
  <si>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</si>
  <si>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</si>
  <si>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</si>
  <si>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</si>
  <si>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</si>
  <si>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</si>
  <si>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</si>
  <si>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</si>
  <si>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</si>
  <si>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</si>
  <si>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</si>
  <si>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</si>
  <si>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</si>
  <si>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</si>
  <si>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</si>
  <si>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</si>
  <si>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</si>
  <si>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</si>
  <si>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</si>
  <si>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</si>
  <si>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</si>
  <si>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</si>
  <si>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</si>
  <si>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</si>
  <si>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</si>
  <si>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</si>
  <si>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</si>
  <si>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</si>
  <si>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</si>
  <si>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</si>
  <si>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</si>
  <si>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</si>
  <si>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</si>
  <si>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</si>
  <si>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</si>
  <si>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</si>
  <si>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</si>
  <si>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</si>
  <si>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</si>
  <si>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</si>
  <si>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</si>
  <si>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</si>
  <si>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</si>
  <si>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</si>
  <si>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</si>
  <si>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</si>
  <si>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</si>
  <si>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</si>
  <si>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</si>
  <si>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</si>
  <si>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</si>
  <si>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</si>
  <si>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</si>
  <si>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</si>
  <si>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</si>
  <si>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</si>
  <si>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</si>
  <si>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</si>
  <si>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</si>
  <si>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</si>
  <si>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</si>
  <si>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</si>
  <si>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</si>
  <si>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</si>
  <si>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</si>
  <si>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</si>
  <si>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</si>
  <si>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</si>
  <si>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</si>
  <si>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</si>
  <si>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</si>
  <si>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</si>
  <si>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</si>
  <si>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</si>
  <si>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</si>
  <si>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</si>
  <si>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</si>
  <si>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</si>
  <si>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</si>
  <si>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</si>
  <si>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</si>
  <si>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</si>
  <si>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</si>
  <si>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</si>
  <si>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</si>
  <si>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</si>
  <si>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</si>
  <si>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</si>
  <si>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</si>
  <si>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</si>
  <si>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</si>
  <si>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</si>
  <si>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</si>
  <si>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</si>
  <si>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</si>
  <si>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</si>
  <si>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</si>
  <si>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</si>
  <si>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</si>
  <si>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</si>
  <si>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</si>
  <si>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</si>
  <si>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</si>
  <si>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</si>
  <si>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</si>
  <si>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</si>
  <si>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</si>
  <si>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</si>
  <si>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</si>
  <si>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</si>
  <si>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</si>
  <si>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</si>
  <si>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</si>
  <si>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</si>
  <si>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</si>
  <si>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</si>
  <si>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</si>
  <si>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</si>
  <si>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</si>
  <si>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</si>
  <si>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</si>
  <si>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</si>
  <si>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</si>
  <si>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</si>
  <si>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</si>
  <si>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</si>
  <si>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</si>
  <si>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</si>
  <si>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</si>
  <si>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</si>
  <si>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</si>
  <si>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</si>
  <si>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</si>
  <si>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</si>
  <si>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</si>
  <si>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</si>
  <si>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</si>
  <si>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</si>
  <si>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</si>
  <si>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</si>
  <si>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</si>
  <si>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</si>
  <si>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</si>
  <si>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</si>
  <si>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</si>
  <si>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</si>
  <si>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</si>
  <si>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</si>
  <si>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</si>
  <si>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</si>
  <si>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</si>
  <si>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</si>
  <si>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</si>
  <si>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</si>
  <si>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</si>
  <si>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</si>
  <si>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</si>
  <si>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</si>
  <si>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</si>
  <si>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</si>
  <si>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</si>
  <si>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</si>
  <si>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</si>
  <si>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</si>
  <si>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</si>
  <si>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</si>
  <si>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</si>
  <si>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</si>
  <si>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</si>
  <si>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</si>
  <si>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</si>
  <si>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</si>
  <si>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</si>
  <si>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</si>
  <si>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</si>
  <si>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</si>
  <si>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</si>
  <si>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</si>
  <si>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</si>
  <si>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</si>
  <si>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</si>
  <si>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</si>
  <si>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</si>
  <si>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</si>
  <si>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</si>
  <si>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</si>
  <si>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</si>
  <si>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</si>
  <si>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</si>
  <si>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</si>
  <si>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</si>
  <si>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</si>
  <si>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</si>
  <si>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</si>
  <si>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</si>
  <si>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</si>
  <si>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</si>
  <si>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</si>
  <si>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</si>
  <si>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</si>
  <si>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</si>
  <si>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</si>
  <si>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</si>
  <si>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</si>
  <si>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</si>
  <si>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</si>
  <si>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</si>
  <si>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</si>
  <si>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</si>
  <si>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</si>
  <si>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</si>
  <si>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</si>
  <si>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</si>
  <si>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</si>
  <si>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</si>
  <si>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</si>
  <si>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</si>
  <si>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</si>
  <si>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</si>
  <si>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</si>
  <si>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</si>
  <si>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</si>
  <si>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</si>
  <si>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</si>
  <si>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</si>
  <si>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</si>
  <si>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</si>
  <si>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</si>
  <si>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</si>
  <si>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</si>
  <si>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</si>
  <si>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</si>
  <si>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</si>
  <si>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</si>
  <si>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</si>
  <si>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</si>
  <si>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</si>
  <si>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</si>
  <si>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</si>
  <si>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</si>
  <si>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</si>
  <si>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</si>
  <si>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</si>
  <si>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</si>
  <si>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</si>
  <si>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</si>
  <si>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</si>
  <si>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</si>
  <si>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</si>
  <si>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</si>
  <si>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</si>
  <si>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</si>
  <si>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</si>
  <si>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</si>
  <si>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</si>
  <si>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</si>
  <si>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</si>
  <si>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</si>
  <si>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</si>
  <si>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</si>
  <si>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</si>
  <si>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</si>
  <si>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</si>
  <si>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</si>
  <si>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</si>
  <si>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</si>
  <si>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</si>
  <si>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</si>
  <si>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</si>
  <si>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</si>
  <si>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</si>
  <si>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</si>
  <si>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</si>
  <si>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</si>
  <si>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</si>
  <si>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</si>
  <si>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</si>
  <si>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</si>
  <si>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</si>
  <si>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</si>
  <si>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</si>
  <si>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</si>
  <si>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</si>
  <si>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</si>
  <si>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</si>
  <si>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</si>
  <si>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</si>
  <si>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</si>
  <si>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</si>
  <si>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</si>
  <si>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</si>
  <si>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</si>
  <si>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</si>
  <si>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</si>
  <si>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</si>
  <si>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</si>
  <si>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</si>
  <si>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</si>
  <si>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</si>
  <si>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</si>
  <si>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</si>
  <si>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</si>
  <si>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</si>
  <si>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</si>
  <si>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</si>
  <si>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</si>
  <si>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</si>
  <si>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</si>
  <si>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</si>
  <si>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</si>
  <si>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</si>
  <si>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</si>
  <si>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</si>
  <si>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</si>
  <si>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</si>
  <si>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</si>
  <si>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</si>
  <si>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</si>
  <si>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</si>
  <si>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</si>
  <si>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</si>
  <si>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</si>
  <si>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</si>
  <si>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</si>
  <si>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</si>
  <si>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</si>
  <si>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</si>
  <si>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</si>
  <si>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</si>
  <si>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</si>
  <si>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</si>
  <si>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</si>
  <si>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</si>
  <si>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</si>
  <si>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</si>
  <si>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</si>
  <si>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</si>
  <si>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</si>
  <si>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</si>
  <si>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</si>
  <si>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</si>
  <si>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</si>
  <si>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</si>
  <si>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</si>
  <si>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</si>
  <si>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</si>
  <si>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</si>
  <si>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</si>
  <si>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</si>
  <si>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</si>
  <si>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</si>
  <si>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</si>
  <si>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</si>
  <si>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</si>
  <si>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</si>
  <si>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</si>
  <si>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</si>
  <si>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</si>
  <si>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</si>
  <si>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</si>
  <si>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</si>
  <si>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</si>
  <si>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</si>
  <si>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</si>
  <si>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</si>
  <si>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</si>
  <si>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</si>
  <si>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</si>
  <si>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</si>
  <si>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</si>
  <si>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</si>
  <si>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</si>
  <si>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</si>
  <si>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</si>
  <si>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</si>
  <si>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</si>
  <si>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</si>
  <si>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</si>
  <si>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</si>
  <si>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</si>
  <si>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</si>
  <si>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</si>
  <si>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</si>
  <si>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</si>
  <si>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</si>
  <si>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</si>
  <si>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</si>
  <si>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</si>
  <si>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</si>
  <si>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</si>
  <si>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</si>
  <si>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</si>
  <si>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</si>
  <si>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</si>
  <si>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</si>
  <si>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</si>
  <si>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</si>
  <si>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</si>
  <si>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</si>
  <si>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</si>
  <si>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</si>
  <si>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</si>
  <si>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</si>
  <si>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</si>
  <si>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</si>
  <si>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</si>
  <si>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</si>
  <si>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</si>
  <si>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</si>
  <si>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</si>
  <si>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</si>
  <si>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</si>
  <si>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</si>
  <si>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</si>
  <si>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</si>
  <si>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</si>
  <si>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</si>
  <si>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</si>
  <si>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</si>
  <si>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</si>
  <si>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</si>
  <si>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</si>
  <si>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</si>
  <si>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</si>
  <si>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</si>
  <si>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</si>
  <si>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</si>
  <si>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</si>
  <si>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</si>
  <si>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</si>
  <si>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</si>
  <si>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</si>
  <si>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</si>
  <si>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</si>
  <si>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</si>
  <si>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</si>
  <si>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</si>
  <si>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</si>
  <si>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</si>
  <si>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</si>
  <si>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</si>
  <si>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</si>
  <si>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</si>
  <si>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</si>
  <si>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</si>
  <si>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</si>
  <si>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</si>
  <si>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</si>
  <si>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</si>
  <si>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</si>
  <si>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</si>
  <si>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</si>
  <si>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</si>
  <si>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</si>
  <si>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</si>
  <si>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</si>
  <si>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</si>
  <si>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</si>
  <si>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</si>
  <si>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</si>
  <si>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</si>
  <si>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</si>
  <si>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</si>
  <si>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</si>
  <si>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</si>
  <si>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</si>
  <si>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</si>
  <si>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</si>
  <si>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</si>
  <si>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</si>
  <si>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</si>
  <si>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</si>
  <si>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</si>
  <si>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</si>
  <si>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</si>
  <si>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</si>
  <si>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</si>
  <si>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</si>
  <si>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</si>
  <si>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</si>
  <si>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</si>
  <si>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</si>
  <si>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</si>
  <si>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</si>
  <si>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</si>
  <si>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</si>
  <si>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</si>
  <si>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</si>
  <si>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</si>
  <si>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</si>
  <si>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</si>
  <si>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</si>
  <si>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</si>
  <si>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</si>
  <si>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</si>
  <si>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</si>
  <si>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</si>
  <si>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</si>
  <si>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</si>
  <si>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</si>
  <si>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</si>
  <si>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</si>
  <si>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</si>
  <si>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</si>
  <si>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</si>
  <si>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</si>
  <si>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</si>
  <si>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</si>
  <si>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</si>
  <si>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</si>
  <si>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</si>
  <si>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</si>
  <si>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</si>
  <si>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</si>
  <si>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</si>
  <si>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</si>
  <si>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</si>
  <si>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</si>
  <si>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</si>
  <si>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</si>
  <si>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</si>
  <si>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</si>
  <si>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</si>
  <si>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</si>
  <si>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</si>
  <si>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</si>
  <si>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</si>
  <si>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</si>
  <si>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</si>
  <si>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</si>
  <si>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</si>
  <si>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</si>
  <si>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</si>
  <si>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</si>
  <si>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</si>
  <si>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</si>
  <si>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</si>
  <si>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</si>
  <si>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</si>
  <si>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</si>
  <si>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</si>
  <si>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</si>
  <si>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</si>
  <si>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</si>
  <si>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</si>
  <si>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</si>
  <si>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</si>
  <si>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</si>
  <si>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</si>
  <si>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</si>
  <si>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</si>
  <si>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</si>
  <si>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</si>
  <si>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</si>
  <si>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</si>
  <si>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</si>
  <si>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</si>
  <si>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</si>
  <si>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</si>
  <si>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</si>
  <si>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</si>
  <si>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</si>
  <si>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</si>
  <si>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</si>
  <si>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</si>
  <si>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</si>
  <si>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</si>
  <si>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</si>
  <si>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</si>
  <si>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</si>
  <si>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</si>
  <si>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</si>
  <si>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</si>
  <si>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</si>
  <si>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</si>
  <si>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</si>
  <si>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</si>
  <si>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</si>
  <si>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</si>
  <si>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</si>
  <si>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</si>
  <si>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</si>
  <si>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</si>
  <si>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</si>
  <si>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</si>
  <si>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</si>
  <si>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</si>
  <si>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</si>
  <si>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</si>
  <si>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</si>
  <si>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</si>
  <si>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</si>
  <si>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</si>
  <si>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</si>
  <si>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</si>
  <si>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</si>
  <si>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</si>
  <si>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</si>
  <si>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</si>
  <si>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</si>
  <si>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</si>
  <si>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</si>
  <si>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</si>
  <si>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</si>
  <si>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</si>
  <si>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</si>
  <si>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</si>
  <si>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</si>
  <si>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</si>
  <si>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</si>
  <si>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</si>
  <si>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</si>
  <si>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</si>
  <si>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</si>
  <si>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</si>
  <si>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</si>
  <si>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</si>
  <si>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</si>
  <si>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</si>
  <si>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</si>
  <si>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</si>
  <si>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</si>
  <si>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</si>
  <si>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</si>
  <si>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</si>
  <si>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</si>
  <si>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</si>
  <si>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</si>
  <si>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</si>
  <si>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</si>
  <si>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</si>
  <si>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</si>
  <si>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</si>
  <si>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</si>
  <si>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</si>
  <si>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</si>
  <si>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</si>
  <si>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</si>
  <si>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</si>
  <si>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</si>
  <si>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</si>
  <si>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</si>
  <si>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</si>
  <si>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</si>
  <si>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</si>
  <si>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</si>
  <si>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</si>
  <si>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</si>
  <si>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</si>
  <si>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</si>
  <si>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</si>
  <si>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</si>
  <si>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</si>
  <si>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</si>
  <si>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</si>
  <si>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</si>
  <si>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</si>
  <si>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</si>
  <si>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</si>
  <si>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</si>
  <si>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</si>
  <si>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</si>
  <si>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</si>
  <si>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</si>
  <si>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</si>
  <si>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</si>
  <si>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</si>
  <si>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</si>
  <si>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</si>
  <si>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</si>
  <si>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</si>
  <si>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</si>
  <si>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</si>
  <si>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</si>
  <si>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</si>
  <si>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</si>
  <si>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</si>
  <si>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</si>
  <si>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</si>
  <si>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</si>
  <si>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</si>
  <si>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</si>
  <si>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</si>
  <si>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</si>
  <si>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</si>
  <si>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</si>
  <si>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</si>
  <si>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</si>
  <si>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</si>
  <si>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</si>
  <si>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</si>
  <si>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</si>
  <si>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</si>
  <si>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</si>
  <si>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</si>
  <si>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</si>
  <si>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</si>
  <si>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</si>
  <si>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</si>
  <si>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</si>
  <si>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</si>
  <si>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</si>
  <si>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</si>
  <si>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</si>
  <si>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</si>
  <si>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</si>
  <si>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</si>
  <si>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</si>
  <si>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</si>
  <si>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</si>
  <si>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</si>
  <si>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</si>
  <si>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</si>
  <si>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</si>
  <si>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</si>
  <si>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</si>
  <si>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</si>
  <si>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</si>
  <si>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</si>
  <si>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</si>
  <si>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</si>
  <si>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</si>
  <si>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</si>
  <si>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</si>
  <si>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</si>
  <si>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</si>
  <si>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</si>
  <si>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</si>
  <si>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</si>
  <si>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</si>
  <si>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</si>
  <si>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</si>
  <si>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</si>
  <si>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</si>
  <si>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</si>
  <si>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</si>
  <si>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</si>
  <si>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</si>
  <si>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</si>
  <si>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</si>
  <si>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</si>
  <si>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</si>
  <si>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</si>
  <si>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</si>
  <si>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</si>
  <si>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</si>
  <si>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</si>
  <si>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</si>
  <si>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</si>
  <si>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</si>
  <si>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</si>
  <si>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</si>
  <si>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</si>
  <si>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</si>
  <si>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</si>
  <si>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</si>
  <si>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</si>
  <si>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</si>
  <si>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</si>
  <si>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</si>
  <si>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</si>
  <si>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</si>
  <si>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</si>
  <si>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</si>
  <si>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</si>
  <si>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</si>
  <si>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</si>
  <si>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</si>
  <si>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</si>
  <si>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</si>
  <si>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</si>
  <si>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</si>
  <si>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</si>
  <si>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</si>
  <si>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</si>
  <si>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</si>
  <si>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</si>
  <si>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</si>
  <si>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</si>
  <si>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</si>
  <si>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</si>
  <si>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</si>
  <si>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</si>
  <si>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</si>
  <si>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</si>
  <si>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</si>
  <si>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</si>
  <si>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</si>
  <si>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</si>
  <si>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</si>
  <si>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</si>
  <si>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</si>
  <si>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</si>
  <si>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</si>
  <si>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</si>
  <si>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</si>
  <si>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</si>
  <si>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</si>
  <si>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</si>
  <si>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</si>
  <si>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</si>
  <si>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</si>
  <si>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</si>
  <si>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</si>
  <si>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</si>
  <si>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</si>
  <si>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</si>
  <si>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</si>
  <si>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</si>
  <si>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</si>
  <si>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</si>
  <si>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</si>
  <si>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</si>
  <si>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</si>
  <si>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</si>
  <si>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</si>
  <si>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</si>
  <si>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</si>
  <si>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</si>
  <si>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</si>
  <si>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</si>
  <si>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</si>
  <si>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</si>
  <si>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</si>
  <si>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</si>
  <si>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</si>
  <si>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</si>
  <si>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</si>
  <si>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</si>
  <si>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</si>
  <si>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</si>
  <si>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</si>
  <si>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</si>
  <si>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</si>
  <si>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</si>
  <si>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</si>
  <si>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</si>
  <si>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</si>
  <si>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</si>
  <si>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</si>
  <si>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</si>
  <si>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</si>
  <si>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</si>
  <si>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</si>
  <si>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</si>
  <si>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</si>
  <si>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</si>
  <si>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</si>
  <si>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</si>
  <si>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</si>
  <si>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</si>
  <si>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</si>
  <si>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</si>
  <si>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</si>
  <si>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</si>
  <si>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</si>
  <si>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</si>
  <si>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</si>
  <si>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</si>
  <si>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</si>
  <si>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</si>
  <si>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</si>
  <si>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</si>
  <si>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</si>
  <si>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</si>
  <si>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</si>
  <si>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</si>
  <si>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</si>
  <si>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</si>
  <si>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</si>
  <si>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</si>
  <si>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</si>
  <si>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</si>
  <si>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</si>
  <si>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</si>
  <si>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</si>
  <si>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</si>
  <si>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</si>
  <si>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</si>
  <si>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</si>
  <si>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</si>
  <si>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</si>
  <si>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</si>
  <si>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</si>
  <si>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</si>
  <si>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</si>
  <si>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</si>
  <si>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</si>
  <si>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</si>
  <si>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</si>
  <si>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</si>
  <si>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</si>
  <si>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</si>
  <si>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</si>
  <si>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</si>
  <si>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</si>
  <si>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</si>
  <si>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</si>
  <si>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</si>
  <si>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</si>
  <si>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</si>
  <si>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</si>
  <si>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</si>
  <si>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</si>
  <si>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</si>
  <si>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</si>
  <si>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</si>
  <si>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</si>
  <si>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</si>
  <si>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</si>
  <si>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</si>
  <si>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</si>
  <si>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</si>
  <si>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</si>
  <si>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</si>
  <si>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</si>
  <si>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</si>
  <si>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</si>
  <si>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</si>
  <si>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</si>
  <si>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</si>
  <si>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</si>
  <si>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</si>
  <si>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</si>
  <si>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</si>
  <si>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</si>
  <si>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</si>
  <si>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</si>
  <si>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</si>
  <si>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</si>
  <si>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</si>
  <si>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</si>
  <si>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</si>
  <si>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</si>
  <si>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</si>
  <si>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</si>
  <si>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</si>
  <si>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</si>
  <si>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</si>
  <si>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</si>
  <si>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</si>
  <si>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</si>
  <si>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</si>
  <si>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</si>
  <si>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</si>
  <si>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</si>
  <si>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</si>
  <si>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</si>
  <si>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</si>
  <si>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</si>
  <si>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</si>
  <si>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</si>
  <si>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</si>
  <si>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</si>
  <si>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</si>
  <si>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</si>
  <si>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</si>
  <si>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</si>
  <si>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</si>
  <si>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</si>
  <si>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</si>
  <si>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</si>
  <si>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</si>
  <si>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</si>
  <si>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</si>
  <si>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</si>
  <si>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</si>
  <si>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</si>
  <si>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</si>
  <si>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</si>
  <si>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</si>
  <si>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</si>
  <si>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</si>
  <si>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</si>
  <si>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</si>
  <si>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</si>
  <si>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</si>
  <si>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</si>
  <si>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</si>
  <si>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</si>
  <si>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</si>
  <si>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</si>
  <si>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</si>
  <si>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</si>
  <si>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</si>
  <si>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</si>
  <si>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</si>
  <si>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</si>
  <si>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</si>
  <si>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</si>
  <si>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</si>
  <si>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</si>
  <si>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</si>
  <si>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</si>
  <si>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</si>
  <si>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</si>
  <si>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</si>
  <si>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</si>
  <si>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</si>
  <si>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</si>
  <si>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</si>
  <si>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</si>
  <si>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</si>
  <si>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</si>
  <si>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</si>
  <si>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</si>
  <si>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</si>
  <si>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</si>
  <si>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</si>
  <si>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</si>
  <si>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</si>
  <si>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</si>
  <si>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</si>
  <si>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</si>
  <si>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</si>
  <si>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</si>
  <si>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</si>
  <si>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</si>
  <si>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</si>
  <si>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</si>
  <si>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</si>
  <si>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</si>
  <si>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</si>
  <si>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</si>
  <si>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</si>
  <si>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</si>
  <si>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</si>
  <si>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</si>
  <si>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</si>
  <si>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</si>
  <si>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</si>
  <si>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</si>
  <si>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</si>
  <si>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</si>
  <si>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</si>
  <si>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</si>
  <si>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</si>
  <si>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</si>
  <si>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</si>
  <si>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</si>
  <si>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</si>
  <si>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</si>
  <si>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</si>
  <si>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</si>
  <si>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</si>
  <si>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</si>
  <si>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</si>
  <si>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</si>
  <si>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</si>
  <si>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</si>
  <si>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</si>
  <si>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</si>
  <si>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</si>
  <si>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</si>
  <si>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</si>
  <si>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</si>
  <si>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</si>
  <si>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</si>
  <si>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</si>
  <si>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</si>
  <si>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</si>
  <si>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</si>
  <si>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</si>
  <si>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</si>
  <si>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</si>
  <si>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</si>
  <si>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</si>
  <si>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</si>
  <si>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</si>
  <si>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</si>
  <si>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</si>
  <si>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</si>
  <si>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</si>
  <si>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</si>
  <si>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</si>
  <si>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</si>
  <si>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</si>
  <si>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</si>
  <si>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</si>
  <si>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</si>
  <si>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</si>
  <si>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</si>
  <si>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</si>
  <si>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</si>
  <si>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</si>
  <si>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</si>
  <si>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</si>
  <si>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</si>
  <si>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</si>
  <si>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</si>
  <si>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</si>
  <si>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</si>
  <si>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</si>
  <si>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</si>
  <si>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</si>
  <si>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</si>
  <si>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</si>
  <si>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</si>
  <si>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</si>
  <si>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</si>
  <si>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</si>
  <si>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</si>
  <si>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</si>
  <si>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</si>
  <si>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</si>
  <si>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</si>
  <si>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</si>
  <si>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</si>
  <si>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</si>
  <si>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</si>
  <si>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</si>
  <si>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</si>
  <si>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</si>
  <si>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</si>
  <si>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</si>
  <si>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</si>
  <si>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</si>
  <si>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</si>
  <si>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</si>
  <si>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</si>
  <si>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</si>
  <si>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</si>
  <si>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</si>
  <si>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</si>
  <si>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</si>
  <si>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</si>
  <si>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</si>
  <si>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</si>
  <si>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</si>
  <si>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</si>
  <si>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</si>
  <si>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</si>
  <si>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</si>
  <si>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</si>
  <si>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</si>
  <si>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</si>
  <si>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</si>
  <si>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</si>
  <si>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</si>
  <si>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</si>
  <si>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</si>
  <si>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</si>
  <si>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</si>
  <si>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</si>
  <si>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</si>
  <si>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</si>
  <si>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</si>
  <si>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</si>
  <si>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</si>
  <si>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</si>
  <si>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</si>
  <si>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</si>
  <si>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</si>
  <si>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</si>
  <si>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</si>
  <si>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</si>
  <si>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</si>
  <si>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</si>
  <si>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</si>
  <si>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</si>
  <si>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</si>
  <si>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</si>
  <si>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</si>
  <si>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</si>
  <si>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</si>
  <si>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</si>
  <si>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</si>
  <si>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</si>
  <si>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</si>
  <si>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</si>
  <si>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</si>
  <si>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</si>
  <si>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</si>
  <si>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</si>
  <si>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</si>
  <si>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</si>
  <si>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</si>
  <si>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</si>
  <si>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</si>
  <si>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</si>
  <si>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</si>
  <si>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</si>
  <si>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</si>
  <si>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</si>
  <si>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</si>
  <si>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</si>
  <si>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</si>
  <si>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</si>
  <si>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</si>
  <si>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</si>
  <si>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</si>
  <si>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</si>
  <si>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</si>
  <si>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</si>
  <si>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</si>
  <si>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</si>
  <si>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</si>
  <si>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</si>
  <si>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</si>
  <si>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</si>
  <si>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</si>
  <si>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</si>
  <si>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</si>
  <si>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</si>
  <si>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</si>
  <si>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</si>
  <si>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</si>
  <si>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</si>
  <si>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</si>
  <si>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</si>
  <si>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</si>
  <si>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</si>
  <si>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</si>
  <si>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</si>
  <si>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</si>
  <si>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</si>
  <si>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</si>
  <si>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</si>
  <si>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</si>
  <si>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</si>
  <si>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</si>
  <si>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</si>
  <si>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</si>
  <si>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</si>
  <si>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</si>
  <si>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</si>
  <si>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</si>
  <si>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</si>
  <si>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</si>
  <si>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</si>
  <si>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</si>
  <si>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</si>
  <si>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</si>
  <si>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</si>
  <si>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</si>
  <si>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</si>
  <si>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</si>
  <si>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</si>
  <si>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</si>
  <si>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</si>
  <si>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</si>
  <si>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</si>
  <si>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</si>
  <si>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</si>
  <si>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</si>
  <si>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</si>
  <si>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</si>
  <si>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</si>
  <si>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</si>
  <si>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</si>
  <si>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</si>
  <si>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</si>
  <si>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</si>
  <si>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</si>
  <si>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</si>
  <si>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</si>
  <si>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</si>
  <si>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</si>
  <si>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</si>
  <si>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</si>
  <si>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</si>
  <si>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</si>
  <si>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</si>
  <si>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</si>
  <si>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</si>
  <si>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</si>
  <si>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</si>
  <si>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</si>
  <si>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</si>
  <si>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</si>
  <si>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</si>
  <si>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</si>
  <si>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</si>
  <si>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</si>
  <si>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</si>
  <si>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</si>
  <si>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</si>
  <si>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</si>
  <si>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</si>
  <si>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</si>
  <si>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</si>
  <si>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</si>
  <si>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</si>
  <si>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</si>
  <si>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</si>
  <si>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</si>
  <si>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</si>
  <si>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</si>
  <si>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</si>
  <si>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</si>
  <si>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</si>
  <si>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</si>
  <si>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</si>
  <si>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</si>
  <si>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</si>
  <si>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</si>
  <si>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</si>
  <si>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</si>
  <si>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</si>
  <si>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</si>
  <si>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</si>
  <si>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</si>
  <si>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</si>
  <si>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</si>
  <si>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</si>
  <si>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</si>
  <si>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</si>
  <si>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</si>
  <si>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</si>
  <si>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</si>
  <si>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</si>
  <si>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</si>
  <si>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</si>
  <si>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</si>
  <si>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</si>
  <si>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</si>
  <si>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</si>
  <si>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</si>
  <si>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</si>
  <si>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</si>
  <si>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</si>
  <si>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</si>
  <si>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</si>
  <si>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</si>
  <si>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</si>
  <si>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</si>
  <si>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</si>
  <si>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</si>
  <si>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</si>
  <si>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</si>
  <si>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</si>
  <si>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</si>
  <si>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</si>
  <si>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</si>
  <si>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</si>
  <si>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</si>
  <si>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</si>
  <si>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</si>
  <si>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</si>
  <si>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</si>
  <si>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</si>
  <si>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</si>
  <si>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</si>
  <si>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</si>
  <si>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</si>
  <si>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</si>
  <si>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</si>
  <si>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</si>
  <si>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</si>
  <si>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</si>
  <si>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</si>
  <si>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</si>
  <si>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</si>
  <si>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</si>
  <si>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</si>
  <si>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</si>
  <si>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</si>
  <si>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</si>
  <si>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</si>
  <si>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</si>
  <si>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</si>
  <si>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</si>
  <si>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</si>
  <si>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</si>
  <si>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</si>
  <si>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</si>
  <si>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</si>
  <si>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</si>
  <si>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</si>
  <si>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</si>
  <si>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</si>
  <si>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</si>
  <si>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</si>
  <si>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</si>
  <si>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</si>
  <si>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</si>
  <si>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</si>
  <si>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</si>
  <si>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</si>
  <si>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</si>
  <si>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</si>
  <si>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</si>
  <si>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</si>
  <si>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</si>
  <si>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</si>
  <si>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</si>
  <si>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</si>
  <si>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</si>
  <si>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</si>
  <si>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</si>
  <si>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</si>
  <si>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</si>
  <si>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</si>
  <si>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</si>
  <si>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</si>
  <si>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</si>
  <si>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</si>
  <si>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</si>
  <si>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</si>
  <si>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</si>
  <si>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</si>
  <si>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</si>
  <si>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</si>
  <si>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</si>
  <si>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</si>
  <si>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</si>
  <si>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</si>
  <si>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</si>
  <si>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</si>
  <si>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</si>
  <si>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</si>
  <si>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</si>
  <si>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</si>
  <si>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</si>
  <si>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</si>
  <si>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</si>
  <si>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</si>
  <si>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</si>
  <si>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</si>
  <si>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</si>
  <si>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</si>
  <si>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</si>
  <si>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</si>
  <si>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</si>
  <si>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</si>
  <si>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</si>
  <si>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</si>
  <si>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</si>
  <si>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</si>
  <si>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</si>
  <si>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</si>
  <si>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</si>
  <si>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</si>
  <si>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</si>
  <si>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</si>
  <si>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</si>
  <si>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</si>
  <si>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</si>
  <si>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</si>
  <si>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</si>
  <si>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</si>
  <si>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</si>
  <si>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</si>
  <si>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</si>
  <si>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</si>
  <si>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</si>
  <si>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</si>
  <si>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</si>
  <si>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</si>
  <si>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</si>
  <si>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</si>
  <si>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</si>
  <si>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</si>
  <si>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</si>
  <si>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</si>
  <si>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</si>
  <si>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</si>
  <si>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</si>
  <si>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</si>
  <si>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</si>
  <si>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</si>
  <si>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</si>
  <si>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</si>
  <si>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</si>
  <si>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</si>
  <si>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</si>
  <si>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</si>
  <si>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</si>
  <si>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</si>
  <si>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</si>
  <si>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</si>
  <si>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</si>
  <si>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</si>
  <si>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</si>
  <si>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</si>
  <si>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</si>
  <si>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</si>
  <si>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</si>
  <si>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</si>
  <si>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</si>
  <si>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</si>
  <si>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</si>
  <si>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</si>
  <si>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</si>
  <si>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</si>
  <si>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</si>
  <si>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</si>
  <si>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</si>
  <si>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</si>
  <si>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</si>
  <si>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</si>
  <si>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</si>
  <si>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</si>
  <si>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</si>
  <si>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</si>
  <si>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</si>
  <si>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</si>
  <si>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</si>
  <si>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</si>
  <si>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</si>
  <si>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</si>
  <si>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</si>
  <si>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</si>
  <si>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</si>
  <si>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</si>
  <si>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</si>
  <si>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</si>
  <si>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</si>
  <si>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</si>
  <si>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</si>
  <si>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</si>
  <si>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</si>
  <si>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</si>
  <si>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</si>
  <si>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</si>
  <si>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</si>
  <si>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</si>
  <si>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</si>
  <si>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</si>
  <si>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</si>
  <si>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</si>
  <si>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</si>
  <si>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</si>
  <si>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</si>
  <si>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</si>
  <si>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</si>
  <si>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</si>
  <si>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</si>
  <si>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</si>
  <si>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</si>
  <si>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</si>
  <si>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</si>
  <si>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</si>
  <si>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</si>
  <si>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</si>
  <si>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</si>
  <si>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</si>
  <si>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</si>
  <si>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</si>
  <si>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</si>
  <si>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</si>
  <si>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</si>
  <si>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</si>
  <si>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</si>
  <si>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</si>
  <si>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</si>
  <si>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</si>
  <si>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</si>
  <si>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</si>
  <si>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</si>
  <si>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</si>
  <si>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</si>
  <si>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</si>
  <si>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</si>
  <si>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</si>
  <si>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</si>
  <si>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</si>
  <si>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</si>
  <si>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</si>
  <si>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</si>
  <si>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</si>
  <si>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</si>
  <si>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</si>
  <si>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</si>
  <si>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</si>
  <si>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</si>
  <si>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</si>
  <si>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</si>
  <si>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</si>
  <si>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</si>
  <si>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</si>
  <si>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</si>
  <si>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</si>
  <si>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</si>
  <si>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</si>
  <si>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</si>
  <si>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</si>
  <si>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</si>
  <si>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</si>
  <si>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</si>
  <si>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</si>
  <si>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</si>
  <si>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</si>
  <si>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</si>
  <si>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</si>
  <si>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</si>
  <si>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</si>
  <si>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</si>
  <si>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</si>
  <si>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</si>
  <si>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</si>
  <si>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</si>
  <si>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</si>
  <si>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</si>
  <si>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</si>
  <si>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</si>
  <si>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</si>
  <si>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</si>
  <si>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</si>
  <si>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</si>
  <si>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</si>
  <si>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</si>
  <si>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</si>
  <si>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</si>
  <si>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</si>
  <si>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</si>
  <si>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</si>
  <si>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</si>
  <si>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</si>
  <si>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</si>
  <si>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</si>
  <si>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</si>
  <si>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</si>
  <si>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</si>
  <si>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</si>
  <si>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</si>
  <si>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</si>
  <si>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</si>
  <si>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</si>
  <si>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</si>
  <si>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</si>
  <si>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</si>
  <si>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</si>
  <si>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</si>
  <si>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</si>
  <si>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</si>
  <si>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</si>
  <si>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</si>
  <si>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</si>
  <si>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</si>
  <si>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</si>
  <si>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</si>
  <si>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</si>
  <si>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</si>
  <si>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</si>
  <si>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</si>
  <si>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</si>
  <si>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</si>
  <si>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</si>
  <si>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</si>
  <si>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</si>
  <si>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</si>
  <si>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</si>
  <si>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</si>
  <si>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</si>
  <si>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</si>
  <si>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</si>
  <si>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</si>
  <si>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</si>
  <si>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</si>
  <si>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</si>
  <si>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</si>
  <si>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</si>
  <si>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</si>
  <si>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</si>
  <si>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</si>
  <si>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</si>
  <si>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</si>
  <si>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</si>
  <si>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</si>
  <si>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</si>
  <si>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</si>
  <si>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</si>
  <si>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</si>
  <si>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</si>
  <si>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</si>
  <si>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</si>
  <si>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</si>
  <si>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</si>
  <si>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</si>
  <si>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</si>
  <si>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</si>
  <si>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</si>
  <si>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</si>
  <si>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</si>
  <si>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</si>
  <si>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</si>
  <si>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</si>
  <si>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</si>
  <si>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</si>
  <si>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</si>
  <si>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</si>
  <si>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</si>
  <si>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</si>
  <si>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</si>
  <si>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</si>
  <si>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</si>
  <si>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</si>
  <si>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</si>
  <si>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</si>
  <si>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</si>
  <si>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</si>
  <si>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</si>
  <si>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</si>
  <si>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</si>
  <si>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</si>
  <si>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</si>
  <si>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</si>
  <si>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</si>
  <si>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</si>
  <si>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</si>
  <si>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</si>
  <si>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</si>
  <si>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</si>
  <si>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</si>
  <si>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</si>
  <si>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</si>
  <si>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</si>
  <si>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</si>
  <si>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</si>
  <si>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</si>
  <si>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</si>
  <si>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</si>
  <si>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</si>
  <si>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</si>
  <si>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</si>
  <si>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</si>
  <si>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</si>
  <si>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</si>
  <si>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</si>
  <si>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</si>
  <si>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</si>
  <si>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</si>
  <si>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</si>
  <si>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</si>
  <si>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</si>
  <si>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</si>
  <si>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</si>
  <si>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</si>
  <si>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</si>
  <si>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</si>
  <si>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</si>
  <si>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</si>
  <si>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</si>
  <si>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</si>
  <si>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</si>
  <si>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</si>
  <si>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</si>
  <si>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</si>
  <si>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</si>
  <si>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</si>
  <si>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</si>
  <si>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</si>
  <si>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</si>
  <si>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</si>
  <si>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</si>
  <si>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</si>
  <si>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</si>
  <si>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</si>
  <si>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</si>
  <si>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</si>
  <si>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</si>
  <si>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</si>
  <si>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</si>
  <si>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</si>
  <si>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</si>
  <si>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</si>
  <si>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</si>
  <si>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</si>
  <si>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</si>
  <si>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</si>
  <si>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</si>
  <si>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</si>
  <si>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</si>
  <si>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</si>
  <si>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</si>
  <si>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</si>
  <si>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</si>
  <si>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</si>
  <si>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</si>
  <si>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</si>
  <si>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</si>
  <si>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</si>
  <si>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</si>
  <si>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</si>
  <si>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</si>
  <si>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</si>
  <si>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</si>
  <si>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</si>
  <si>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</si>
  <si>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</si>
  <si>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</si>
  <si>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</si>
  <si>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</si>
  <si>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</si>
  <si>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</si>
  <si>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</si>
  <si>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</si>
  <si>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</si>
  <si>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</si>
  <si>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</si>
  <si>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</si>
  <si>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</si>
  <si>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</si>
  <si>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</si>
  <si>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</si>
  <si>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</si>
  <si>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</si>
  <si>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</si>
  <si>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</si>
  <si>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</si>
  <si>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</si>
  <si>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</si>
  <si>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</si>
  <si>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</si>
  <si>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</si>
  <si>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</si>
  <si>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</si>
  <si>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</si>
  <si>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</si>
  <si>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</si>
  <si>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</si>
  <si>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</si>
  <si>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</si>
  <si>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</si>
  <si>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</si>
  <si>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</si>
  <si>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</si>
  <si>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</si>
  <si>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</si>
  <si>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</si>
  <si>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</si>
  <si>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</si>
  <si>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</si>
  <si>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</si>
  <si>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</si>
  <si>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</si>
  <si>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</si>
  <si>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</si>
  <si>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</si>
  <si>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</si>
  <si>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</si>
  <si>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</si>
  <si>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</si>
  <si>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</si>
  <si>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</si>
  <si>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</si>
  <si>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</si>
  <si>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</si>
  <si>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</si>
  <si>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</si>
  <si>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</si>
  <si>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</si>
  <si>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</si>
  <si>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</si>
  <si>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</si>
  <si>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</si>
  <si>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</si>
  <si>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</si>
  <si>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</si>
  <si>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</si>
  <si>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</si>
  <si>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</si>
  <si>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</si>
  <si>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</si>
  <si>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</si>
  <si>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</si>
  <si>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</si>
  <si>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</si>
  <si>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</si>
  <si>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</si>
  <si>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</si>
  <si>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</si>
  <si>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</si>
  <si>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</si>
  <si>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</si>
  <si>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</si>
  <si>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</si>
  <si>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</si>
  <si>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</si>
  <si>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</si>
  <si>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</si>
  <si>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</si>
  <si>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</si>
  <si>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</si>
  <si>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</si>
  <si>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</si>
  <si>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</si>
  <si>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</si>
  <si>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</si>
  <si>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</si>
  <si>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</si>
  <si>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</si>
  <si>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</si>
  <si>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</si>
  <si>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</si>
  <si>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</si>
  <si>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</si>
  <si>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</si>
  <si>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</si>
  <si>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</si>
  <si>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</si>
  <si>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</si>
  <si>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</si>
  <si>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</si>
  <si>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</si>
  <si>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</si>
  <si>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</si>
  <si>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</si>
  <si>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</si>
  <si>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</si>
  <si>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</si>
  <si>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</si>
  <si>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</si>
  <si>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</si>
  <si>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</si>
  <si>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</si>
  <si>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</si>
  <si>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</si>
  <si>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</si>
  <si>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</si>
  <si>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</si>
  <si>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</si>
  <si>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</si>
  <si>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</si>
  <si>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</si>
  <si>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</si>
  <si>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</si>
  <si>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</si>
  <si>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</si>
  <si>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</si>
  <si>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</si>
  <si>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</si>
  <si>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</si>
  <si>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</si>
  <si>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</si>
  <si>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</si>
  <si>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</si>
  <si>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</si>
  <si>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</si>
  <si>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</si>
  <si>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</si>
  <si>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</si>
  <si>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</si>
  <si>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</si>
  <si>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</si>
  <si>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</si>
  <si>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</si>
  <si>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</si>
  <si>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</si>
  <si>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</si>
  <si>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</si>
  <si>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</si>
  <si>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</si>
  <si>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</si>
  <si>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</si>
  <si>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</si>
  <si>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</si>
  <si>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</si>
  <si>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</si>
  <si>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</si>
  <si>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</si>
  <si>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</si>
  <si>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</si>
  <si>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</si>
  <si>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</si>
  <si>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</si>
  <si>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</si>
  <si>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</si>
  <si>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</si>
  <si>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</si>
  <si>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</si>
  <si>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</si>
  <si>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</si>
  <si>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</si>
  <si>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</si>
  <si>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</si>
  <si>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</si>
  <si>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</si>
  <si>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</si>
  <si>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</si>
  <si>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</si>
  <si>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</si>
  <si>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</si>
  <si>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</si>
  <si>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</si>
  <si>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</si>
  <si>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</si>
  <si>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</si>
  <si>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</si>
  <si>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</si>
  <si>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</si>
  <si>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</si>
  <si>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</si>
  <si>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</si>
  <si>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</si>
  <si>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</si>
  <si>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</si>
  <si>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</si>
  <si>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</si>
  <si>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</si>
  <si>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</si>
  <si>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</si>
  <si>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</si>
  <si>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</si>
  <si>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</si>
  <si>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</si>
  <si>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</si>
  <si>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</si>
  <si>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</si>
  <si>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</si>
  <si>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</si>
  <si>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</si>
  <si>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</si>
  <si>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</si>
  <si>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</si>
  <si>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</si>
  <si>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</si>
  <si>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</si>
  <si>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</si>
  <si>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</si>
  <si>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</si>
  <si>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</si>
  <si>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</si>
  <si>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</si>
  <si>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</si>
  <si>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</si>
  <si>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</si>
  <si>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</si>
  <si>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</si>
  <si>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</si>
  <si>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</si>
  <si>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</si>
  <si>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</si>
  <si>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</si>
  <si>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</si>
  <si>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</si>
  <si>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</si>
  <si>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</si>
  <si>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</si>
  <si>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</si>
  <si>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</si>
  <si>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</si>
  <si>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</si>
  <si>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</si>
  <si>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</si>
  <si>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</si>
  <si>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</si>
  <si>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</si>
  <si>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</si>
  <si>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</si>
  <si>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</si>
  <si>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</si>
  <si>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</si>
  <si>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</si>
  <si>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</si>
  <si>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</si>
  <si>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</si>
  <si>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</si>
  <si>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</si>
  <si>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</si>
  <si>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</si>
  <si>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</si>
  <si>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</si>
  <si>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</si>
  <si>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</si>
  <si>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</si>
  <si>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</si>
  <si>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</si>
  <si>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</si>
  <si>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</si>
  <si>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</si>
  <si>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</si>
  <si>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</si>
  <si>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</si>
  <si>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</si>
  <si>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</si>
  <si>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</si>
  <si>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</si>
  <si>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</si>
  <si>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</si>
  <si>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</si>
  <si>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</si>
  <si>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</si>
  <si>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</si>
  <si>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</si>
  <si>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</si>
  <si>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</si>
  <si>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</si>
  <si>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</si>
  <si>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</si>
  <si>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</si>
  <si>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</si>
  <si>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</si>
  <si>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</si>
  <si>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</si>
  <si>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</si>
  <si>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</si>
  <si>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</si>
  <si>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</si>
  <si>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</si>
  <si>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</si>
  <si>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</si>
  <si>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</si>
  <si>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</si>
  <si>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</si>
  <si>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</si>
  <si>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</si>
  <si>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</si>
  <si>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</si>
  <si>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</si>
  <si>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</si>
  <si>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</si>
  <si>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</si>
  <si>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</si>
  <si>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</si>
  <si>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</si>
  <si>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</si>
  <si>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</si>
  <si>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</si>
  <si>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</si>
  <si>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</si>
  <si>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</si>
  <si>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</si>
  <si>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</si>
  <si>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</si>
  <si>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</si>
  <si>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</si>
  <si>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</si>
  <si>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</si>
  <si>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</si>
  <si>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</si>
  <si>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</si>
  <si>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</si>
  <si>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</si>
  <si>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</si>
  <si>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</si>
  <si>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</si>
  <si>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</si>
  <si>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</si>
  <si>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</si>
  <si>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</si>
  <si>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</si>
  <si>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</si>
  <si>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</si>
  <si>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</si>
  <si>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</si>
  <si>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</si>
  <si>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</si>
  <si>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</si>
  <si>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</si>
  <si>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</si>
  <si>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</si>
  <si>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</si>
  <si>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</si>
  <si>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</si>
  <si>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</si>
  <si>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</si>
  <si>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</si>
  <si>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</si>
  <si>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</si>
  <si>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</si>
  <si>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</si>
  <si>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</si>
  <si>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</si>
  <si>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</si>
  <si>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</si>
  <si>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</si>
  <si>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</si>
  <si>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</si>
  <si>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</si>
  <si>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</si>
  <si>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</si>
  <si>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</si>
  <si>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</si>
  <si>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</si>
  <si>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</si>
  <si>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</si>
  <si>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</si>
  <si>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</si>
  <si>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</si>
  <si>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</si>
  <si>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</si>
  <si>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</si>
  <si>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</si>
  <si>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</si>
  <si>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</si>
  <si>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</si>
  <si>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</si>
  <si>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</si>
  <si>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</si>
  <si>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</si>
  <si>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</si>
  <si>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</si>
  <si>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</si>
  <si>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</si>
  <si>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</si>
  <si>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</si>
  <si>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</si>
  <si>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</si>
  <si>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</si>
  <si>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</si>
  <si>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</si>
  <si>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</si>
  <si>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</si>
  <si>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</si>
  <si>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</si>
  <si>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</si>
  <si>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</si>
  <si>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</si>
  <si>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</si>
  <si>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</si>
  <si>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</si>
  <si>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</si>
  <si>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</si>
  <si>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</si>
  <si>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</si>
  <si>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</si>
  <si>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</si>
  <si>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</si>
  <si>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</si>
  <si>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</si>
  <si>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</si>
  <si>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</si>
  <si>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</si>
  <si>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</si>
  <si>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</si>
  <si>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</si>
  <si>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</si>
  <si>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</si>
  <si>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</si>
  <si>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</si>
  <si>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</si>
  <si>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</si>
  <si>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</si>
  <si>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</si>
  <si>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</si>
  <si>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</si>
  <si>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</si>
  <si>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</si>
  <si>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</si>
  <si>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</si>
  <si>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</si>
  <si>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</si>
  <si>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</si>
  <si>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</si>
  <si>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</si>
  <si>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</si>
  <si>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</si>
  <si>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</si>
  <si>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</si>
  <si>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</si>
  <si>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</si>
  <si>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</si>
  <si>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</si>
  <si>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</si>
  <si>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</si>
  <si>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</si>
  <si>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</si>
  <si>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</si>
  <si>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</si>
  <si>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</si>
  <si>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</si>
  <si>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</si>
  <si>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</si>
  <si>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</si>
  <si>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</si>
  <si>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</si>
  <si>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</si>
  <si>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</si>
  <si>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</si>
  <si>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</si>
  <si>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</si>
  <si>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</si>
  <si>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</si>
  <si>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</si>
  <si>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</si>
  <si>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</si>
  <si>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</si>
  <si>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</si>
  <si>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</si>
  <si>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</si>
  <si>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</si>
  <si>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</si>
  <si>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</si>
  <si>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</si>
  <si>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</si>
  <si>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</si>
  <si>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</si>
  <si>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</si>
  <si>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</si>
  <si>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</si>
  <si>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</si>
  <si>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</si>
  <si>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</si>
  <si>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</si>
  <si>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</si>
  <si>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</si>
  <si>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</si>
  <si>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</si>
  <si>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</si>
  <si>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</si>
  <si>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</si>
  <si>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</si>
  <si>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</si>
  <si>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</si>
  <si>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</si>
  <si>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</si>
  <si>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</si>
  <si>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</si>
  <si>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</si>
  <si>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</si>
  <si>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</si>
  <si>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</si>
  <si>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</si>
  <si>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</si>
  <si>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</si>
  <si>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</si>
  <si>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</si>
  <si>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</si>
  <si>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</si>
  <si>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</si>
  <si>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</si>
  <si>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</si>
  <si>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</si>
  <si>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</si>
  <si>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</si>
  <si>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</si>
  <si>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</si>
  <si>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</si>
  <si>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</si>
  <si>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</si>
  <si>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</si>
  <si>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</si>
  <si>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</si>
  <si>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</si>
  <si>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</si>
  <si>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</si>
  <si>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</si>
  <si>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</si>
  <si>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</si>
  <si>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</si>
  <si>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</si>
  <si>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</si>
  <si>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</si>
  <si>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</si>
  <si>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</si>
  <si>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</si>
  <si>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</si>
  <si>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</si>
  <si>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</si>
  <si>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</si>
  <si>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</si>
  <si>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</si>
  <si>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</si>
  <si>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</si>
  <si>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</si>
  <si>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</si>
  <si>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</si>
  <si>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</si>
  <si>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</si>
  <si>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</si>
  <si>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</si>
  <si>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</si>
  <si>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</si>
  <si>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</si>
  <si>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</si>
  <si>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</si>
  <si>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</si>
  <si>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</si>
  <si>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</si>
  <si>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</si>
  <si>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</si>
  <si>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</si>
  <si>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</si>
  <si>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</si>
  <si>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</si>
  <si>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</si>
  <si>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</si>
  <si>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</si>
  <si>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</si>
  <si>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</si>
  <si>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</si>
  <si>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</si>
  <si>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</si>
  <si>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</si>
  <si>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</si>
  <si>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</si>
  <si>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</si>
  <si>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</si>
  <si>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</si>
  <si>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</si>
  <si>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</si>
  <si>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</si>
  <si>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</si>
  <si>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</si>
  <si>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</si>
  <si>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</si>
  <si>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</si>
  <si>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</si>
  <si>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</si>
  <si>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</si>
  <si>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</si>
  <si>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</si>
  <si>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</si>
  <si>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</si>
  <si>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</si>
  <si>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</si>
  <si>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</si>
  <si>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</si>
  <si>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</si>
  <si>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</si>
  <si>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</si>
  <si>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</si>
  <si>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</si>
  <si>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</si>
  <si>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</si>
  <si>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</si>
  <si>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</si>
  <si>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</si>
  <si>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</si>
  <si>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</si>
  <si>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</si>
  <si>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</si>
  <si>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</si>
  <si>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</si>
  <si>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</si>
  <si>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</si>
  <si>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</si>
  <si>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</si>
  <si>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</si>
  <si>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</si>
  <si>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</si>
  <si>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</si>
  <si>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</si>
  <si>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</si>
  <si>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</si>
  <si>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</si>
  <si>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</si>
  <si>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</si>
  <si>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</si>
  <si>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</si>
  <si>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</si>
  <si>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</si>
  <si>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</si>
  <si>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</si>
  <si>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</si>
  <si>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</si>
  <si>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</si>
  <si>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</si>
  <si>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</si>
  <si>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</si>
  <si>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</si>
  <si>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</si>
  <si>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</si>
  <si>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</si>
  <si>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</si>
  <si>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</si>
  <si>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</si>
  <si>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</si>
  <si>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</si>
  <si>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</si>
  <si>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</si>
  <si>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</si>
  <si>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</si>
  <si>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</si>
  <si>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</si>
  <si>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</si>
  <si>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</si>
  <si>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</si>
  <si>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</si>
  <si>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</si>
  <si>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</si>
  <si>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</si>
  <si>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</si>
  <si>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</si>
  <si>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</si>
  <si>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</si>
  <si>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</si>
  <si>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</si>
  <si>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</si>
  <si>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</si>
  <si>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</si>
  <si>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</si>
  <si>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</si>
  <si>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</si>
  <si>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</si>
  <si>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</si>
  <si>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</si>
  <si>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</si>
  <si>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</si>
  <si>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</si>
  <si>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</si>
  <si>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</si>
  <si>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</si>
  <si>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</si>
  <si>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</si>
  <si>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</si>
  <si>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</si>
  <si>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</si>
  <si>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</si>
  <si>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</si>
  <si>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</si>
  <si>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</si>
  <si>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</si>
  <si>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</si>
  <si>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</si>
  <si>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</si>
  <si>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</si>
  <si>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</si>
  <si>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</si>
  <si>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</si>
  <si>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</si>
  <si>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</si>
  <si>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</si>
  <si>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</si>
  <si>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</si>
  <si>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</si>
  <si>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</si>
  <si>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</si>
  <si>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</si>
  <si>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</si>
  <si>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</si>
  <si>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</si>
  <si>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</si>
  <si>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</si>
  <si>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</si>
  <si>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</si>
  <si>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</si>
  <si>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</si>
  <si>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</si>
  <si>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</si>
  <si>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</si>
  <si>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</si>
  <si>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</si>
  <si>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</si>
  <si>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</si>
  <si>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</si>
  <si>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</si>
  <si>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</si>
  <si>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</si>
  <si>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</si>
  <si>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</si>
  <si>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</si>
  <si>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</si>
  <si>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</si>
  <si>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</si>
  <si>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</si>
  <si>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</si>
  <si>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</si>
  <si>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</si>
  <si>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</si>
  <si>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</si>
  <si>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</si>
  <si>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</si>
  <si>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</si>
  <si>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</si>
  <si>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</si>
  <si>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</si>
  <si>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</si>
  <si>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</si>
  <si>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</si>
  <si>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</si>
  <si>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</si>
  <si>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</si>
  <si>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</si>
  <si>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</si>
  <si>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</si>
  <si>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</si>
  <si>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</si>
  <si>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</si>
  <si>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</si>
  <si>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</si>
  <si>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</si>
  <si>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</si>
  <si>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</si>
  <si>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</si>
  <si>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</si>
  <si>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</si>
  <si>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</si>
  <si>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</si>
  <si>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</si>
  <si>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</si>
  <si>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</si>
  <si>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</si>
  <si>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</si>
  <si>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</si>
  <si>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</si>
  <si>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</si>
  <si>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</si>
  <si>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</si>
  <si>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</si>
  <si>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</si>
  <si>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</si>
  <si>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</si>
  <si>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</si>
  <si>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</si>
  <si>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</si>
  <si>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</si>
  <si>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</si>
  <si>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</si>
  <si>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</si>
  <si>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</si>
  <si>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</si>
  <si>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</si>
  <si>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</si>
  <si>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</si>
  <si>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</si>
  <si>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</si>
  <si>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</si>
  <si>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</si>
  <si>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</si>
  <si>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</si>
  <si>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</si>
  <si>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</si>
  <si>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</si>
  <si>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</si>
  <si>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</si>
  <si>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</si>
  <si>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</si>
  <si>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</si>
  <si>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</si>
  <si>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</si>
  <si>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</si>
  <si>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</si>
  <si>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</si>
  <si>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</si>
  <si>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</si>
  <si>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</si>
  <si>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</si>
  <si>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</si>
  <si>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</si>
  <si>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</si>
  <si>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</si>
  <si>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</si>
  <si>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</si>
  <si>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</si>
  <si>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</si>
  <si>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</si>
  <si>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</si>
  <si>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</si>
  <si>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</si>
  <si>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</si>
  <si>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</si>
  <si>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</si>
  <si>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</si>
  <si>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</si>
  <si>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</si>
  <si>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</si>
  <si>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</si>
  <si>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</si>
  <si>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</si>
  <si>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</si>
  <si>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</si>
  <si>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</si>
  <si>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</si>
  <si>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</si>
  <si>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</si>
  <si>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</si>
  <si>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</si>
  <si>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</si>
  <si>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</si>
  <si>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</si>
  <si>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</si>
  <si>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</si>
  <si>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</si>
  <si>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</si>
  <si>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</si>
  <si>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</si>
  <si>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</si>
  <si>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</si>
  <si>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</si>
  <si>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</si>
  <si>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</si>
  <si>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</si>
  <si>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</si>
  <si>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</si>
  <si>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</si>
  <si>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</si>
  <si>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</si>
  <si>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</si>
  <si>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</si>
  <si>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</si>
  <si>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</si>
  <si>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</si>
  <si>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</si>
  <si>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</si>
  <si>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</si>
  <si>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</si>
  <si>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</si>
  <si>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</si>
  <si>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</si>
  <si>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</si>
  <si>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</si>
  <si>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</si>
  <si>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</si>
  <si>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</si>
  <si>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</si>
  <si>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</si>
  <si>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</si>
  <si>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</si>
  <si>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</si>
  <si>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</si>
  <si>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</si>
  <si>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</si>
  <si>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</si>
  <si>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</si>
  <si>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</si>
  <si>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</si>
  <si>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</si>
  <si>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</si>
  <si>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</si>
  <si>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</si>
  <si>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</si>
  <si>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</si>
  <si>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</si>
  <si>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</si>
  <si>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</si>
  <si>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</si>
  <si>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</si>
  <si>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</si>
  <si>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</si>
  <si>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</si>
  <si>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</si>
  <si>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</si>
  <si>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</si>
  <si>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</si>
  <si>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</si>
  <si>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</si>
  <si>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</si>
  <si>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</si>
  <si>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</si>
  <si>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</si>
  <si>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</si>
  <si>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</si>
  <si>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</si>
  <si>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</si>
  <si>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</si>
  <si>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</si>
  <si>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</si>
  <si>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</si>
  <si>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</si>
  <si>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</si>
  <si>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</si>
  <si>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</si>
  <si>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</si>
  <si>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</si>
  <si>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</si>
  <si>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</si>
  <si>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</si>
  <si>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</si>
  <si>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</si>
  <si>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</si>
  <si>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</si>
  <si>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</si>
  <si>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</si>
  <si>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</si>
  <si>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</si>
  <si>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</si>
  <si>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</si>
  <si>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</si>
  <si>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</si>
  <si>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</si>
  <si>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</si>
  <si>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</si>
  <si>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</si>
  <si>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</si>
  <si>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</si>
  <si>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</si>
  <si>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</si>
  <si>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</si>
  <si>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</si>
  <si>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</si>
  <si>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</si>
  <si>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</si>
  <si>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</si>
  <si>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</si>
  <si>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</si>
  <si>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</si>
  <si>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</si>
  <si>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</si>
  <si>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</si>
  <si>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</si>
  <si>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</si>
  <si>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</si>
  <si>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</si>
  <si>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</si>
  <si>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</si>
  <si>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</si>
  <si>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</si>
  <si>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</si>
  <si>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</si>
  <si>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</si>
  <si>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</si>
  <si>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</si>
  <si>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</si>
  <si>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</si>
  <si>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</si>
  <si>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</si>
  <si>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</si>
  <si>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</si>
  <si>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</si>
  <si>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</si>
  <si>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</si>
  <si>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</si>
  <si>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</si>
  <si>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</si>
  <si>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</si>
  <si>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</si>
  <si>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</si>
  <si>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</si>
  <si>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</si>
  <si>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</si>
  <si>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</si>
  <si>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</si>
  <si>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</si>
  <si>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</si>
  <si>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</si>
  <si>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</si>
  <si>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</si>
  <si>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</si>
  <si>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</si>
  <si>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</si>
  <si>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</si>
  <si>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</si>
  <si>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</si>
  <si>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</si>
  <si>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</si>
  <si>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</si>
  <si>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</si>
  <si>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</si>
  <si>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</si>
  <si>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</si>
  <si>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</si>
  <si>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</si>
  <si>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</si>
  <si>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</si>
  <si>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</si>
  <si>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</si>
  <si>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</si>
  <si>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</si>
  <si>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</si>
  <si>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</si>
  <si>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</si>
  <si>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</si>
  <si>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</si>
  <si>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</si>
  <si>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</si>
  <si>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</si>
  <si>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</si>
  <si>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</si>
  <si>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</si>
  <si>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</si>
  <si>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</si>
  <si>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</si>
  <si>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</si>
  <si>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</si>
  <si>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</si>
  <si>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</si>
  <si>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</si>
  <si>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</si>
  <si>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</si>
  <si>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</si>
  <si>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</si>
  <si>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</si>
  <si>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</si>
  <si>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</si>
  <si>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</si>
  <si>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</si>
  <si>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</si>
  <si>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</si>
  <si>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</si>
  <si>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</si>
  <si>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</si>
  <si>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</si>
  <si>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</si>
  <si>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</si>
  <si>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</si>
  <si>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</si>
  <si>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</si>
  <si>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</si>
  <si>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</si>
  <si>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</si>
  <si>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</si>
  <si>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</si>
  <si>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</si>
  <si>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</si>
  <si>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</si>
  <si>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</si>
  <si>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</si>
  <si>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</si>
  <si>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</si>
  <si>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</si>
  <si>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</si>
  <si>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</si>
  <si>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</si>
  <si>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</si>
  <si>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</si>
  <si>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</si>
  <si>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</si>
  <si>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</si>
  <si>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</si>
  <si>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</si>
  <si>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</si>
  <si>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</si>
  <si>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</si>
  <si>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</si>
  <si>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</si>
  <si>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</si>
  <si>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</si>
  <si>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</si>
  <si>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</si>
  <si>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</si>
  <si>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</si>
  <si>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</si>
  <si>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</si>
  <si>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</si>
  <si>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</si>
  <si>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</si>
  <si>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</si>
  <si>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</si>
  <si>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</si>
  <si>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</si>
  <si>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</si>
  <si>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</si>
  <si>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</si>
  <si>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</si>
  <si>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</si>
  <si>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</si>
  <si>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</si>
  <si>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</si>
  <si>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</si>
  <si>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</si>
  <si>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</si>
  <si>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</si>
  <si>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</si>
  <si>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</si>
  <si>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</si>
  <si>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</si>
  <si>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</si>
  <si>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</si>
  <si>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</si>
  <si>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</si>
  <si>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</si>
  <si>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</si>
  <si>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</si>
  <si>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</si>
  <si>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</si>
  <si>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</si>
  <si>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</si>
  <si>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</si>
  <si>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</si>
  <si>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</si>
  <si>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</si>
  <si>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</si>
  <si>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</si>
  <si>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</si>
  <si>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</si>
  <si>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</si>
  <si>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</si>
  <si>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</si>
  <si>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</si>
  <si>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</si>
  <si>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</si>
  <si>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</si>
  <si>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</si>
  <si>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</si>
  <si>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</si>
  <si>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</si>
  <si>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</si>
  <si>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</si>
  <si>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</si>
  <si>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</si>
  <si>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</si>
  <si>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</si>
  <si>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</si>
  <si>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</si>
  <si>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</si>
  <si>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</si>
  <si>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</si>
  <si>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</si>
  <si>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</si>
  <si>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</si>
  <si>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</si>
  <si>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</si>
  <si>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</si>
  <si>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</si>
  <si>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</si>
  <si>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</si>
  <si>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</si>
  <si>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</si>
  <si>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</si>
  <si>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</si>
  <si>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</si>
  <si>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</si>
  <si>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</si>
  <si>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</si>
  <si>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</si>
  <si>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</si>
  <si>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</si>
  <si>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</si>
  <si>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</si>
  <si>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</si>
  <si>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</si>
  <si>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</si>
  <si>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</si>
  <si>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</si>
  <si>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</si>
  <si>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</si>
  <si>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</si>
  <si>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</si>
  <si>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</si>
  <si>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</si>
  <si>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</si>
  <si>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</si>
  <si>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</si>
  <si>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</si>
  <si>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</si>
  <si>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</si>
  <si>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</si>
  <si>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</si>
  <si>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</si>
  <si>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</si>
  <si>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</si>
  <si>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</si>
  <si>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</si>
  <si>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</si>
  <si>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</si>
  <si>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</si>
  <si>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</si>
  <si>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</si>
  <si>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</si>
  <si>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</si>
  <si>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</si>
  <si>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</si>
  <si>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</si>
  <si>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</si>
  <si>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</si>
  <si>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</si>
  <si>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</si>
  <si>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</si>
  <si>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</si>
  <si>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</si>
  <si>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</si>
  <si>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</si>
  <si>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</si>
  <si>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</si>
  <si>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</si>
  <si>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</si>
  <si>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</si>
  <si>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</si>
  <si>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</si>
  <si>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</si>
  <si>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</si>
  <si>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</si>
  <si>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</si>
  <si>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</si>
  <si>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</si>
  <si>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</si>
  <si>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</si>
  <si>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</si>
  <si>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</si>
  <si>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</si>
  <si>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</si>
  <si>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</si>
  <si>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</si>
  <si>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</si>
  <si>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</si>
  <si>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</si>
  <si>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</si>
  <si>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</si>
  <si>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</si>
  <si>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</si>
  <si>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</si>
  <si>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</si>
  <si>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</si>
  <si>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</si>
  <si>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</si>
  <si>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</si>
  <si>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</si>
  <si>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</si>
  <si>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</si>
  <si>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</si>
  <si>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</si>
  <si>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</si>
  <si>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</si>
  <si>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</si>
  <si>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</si>
  <si>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</si>
  <si>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</si>
  <si>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</si>
  <si>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</si>
  <si>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</si>
  <si>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</si>
  <si>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</si>
  <si>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</si>
  <si>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</si>
  <si>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</si>
  <si>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</si>
  <si>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</si>
  <si>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</si>
  <si>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</si>
  <si>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</si>
  <si>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</si>
  <si>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</si>
  <si>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</si>
  <si>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</si>
  <si>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</si>
  <si>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</si>
  <si>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</si>
  <si>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</si>
  <si>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</si>
  <si>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</si>
  <si>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</si>
  <si>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</si>
  <si>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</si>
  <si>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</si>
  <si>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</si>
  <si>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</si>
  <si>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</si>
  <si>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</si>
  <si>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</si>
  <si>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</si>
  <si>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</si>
  <si>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</si>
  <si>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</si>
  <si>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</si>
  <si>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</si>
  <si>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</si>
  <si>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</si>
  <si>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</si>
  <si>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</si>
  <si>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</si>
  <si>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</si>
  <si>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</si>
  <si>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</si>
  <si>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</si>
  <si>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</si>
  <si>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</si>
  <si>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</si>
  <si>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</si>
  <si>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</si>
  <si>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</si>
  <si>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</si>
  <si>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</si>
  <si>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</si>
  <si>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</si>
  <si>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</si>
  <si>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</si>
  <si>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</si>
  <si>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</si>
  <si>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</si>
  <si>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</si>
  <si>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</si>
  <si>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</si>
  <si>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</si>
  <si>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</si>
  <si>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</si>
  <si>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</si>
  <si>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</si>
  <si>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</si>
  <si>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</si>
  <si>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</si>
  <si>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</si>
  <si>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</si>
  <si>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</si>
  <si>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</si>
  <si>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</si>
  <si>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</si>
  <si>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</si>
  <si>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</si>
  <si>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</si>
  <si>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</si>
  <si>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</si>
  <si>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</si>
  <si>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</si>
  <si>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</si>
  <si>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</si>
  <si>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</si>
  <si>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</si>
  <si>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</si>
  <si>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</si>
  <si>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</si>
  <si>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</si>
  <si>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</si>
  <si>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</si>
  <si>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</si>
  <si>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</si>
  <si>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</si>
  <si>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</si>
  <si>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</si>
  <si>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</si>
  <si>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</si>
  <si>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</si>
  <si>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</si>
  <si>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</si>
  <si>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</si>
  <si>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</si>
  <si>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</si>
  <si>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</si>
  <si>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</si>
  <si>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</si>
  <si>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</si>
  <si>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</si>
  <si>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</si>
  <si>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</si>
  <si>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</si>
  <si>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</si>
  <si>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</si>
  <si>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</si>
  <si>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</si>
  <si>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</si>
  <si>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</si>
  <si>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</si>
  <si>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</si>
  <si>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</si>
  <si>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</si>
  <si>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</si>
  <si>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</si>
  <si>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</si>
  <si>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</si>
  <si>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</si>
  <si>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</si>
  <si>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</si>
  <si>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</si>
  <si>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</si>
  <si>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</si>
  <si>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</si>
  <si>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</si>
  <si>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</si>
  <si>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</si>
  <si>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</si>
  <si>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</si>
  <si>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</si>
  <si>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</si>
  <si>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</si>
  <si>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</si>
  <si>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</si>
  <si>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</si>
  <si>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</si>
  <si>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</si>
  <si>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</si>
  <si>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</si>
  <si>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</si>
  <si>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</si>
  <si>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</si>
  <si>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</si>
  <si>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</si>
  <si>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</si>
  <si>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</si>
  <si>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</si>
  <si>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</si>
  <si>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</si>
  <si>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</si>
  <si>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</si>
  <si>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</si>
  <si>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</si>
  <si>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</si>
  <si>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</si>
  <si>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</si>
  <si>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</si>
  <si>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</si>
  <si>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</si>
  <si>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</si>
  <si>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</si>
  <si>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</si>
  <si>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</si>
  <si>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</si>
  <si>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</si>
  <si>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</si>
  <si>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</si>
  <si>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</si>
  <si>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</si>
  <si>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</si>
  <si>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</si>
  <si>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</si>
  <si>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</si>
  <si>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</si>
  <si>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</si>
  <si>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</si>
  <si>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</si>
  <si>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</si>
  <si>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</si>
  <si>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</si>
  <si>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</si>
  <si>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</si>
  <si>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</si>
  <si>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</si>
  <si>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</si>
  <si>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</si>
  <si>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</si>
  <si>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</si>
  <si>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</si>
  <si>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</si>
  <si>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</si>
  <si>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</si>
  <si>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</si>
  <si>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</si>
  <si>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</si>
  <si>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</si>
  <si>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</si>
  <si>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</si>
  <si>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</si>
  <si>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</si>
  <si>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</si>
  <si>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</si>
  <si>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</si>
  <si>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</si>
  <si>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</si>
  <si>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</si>
  <si>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</si>
  <si>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</si>
  <si>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</si>
  <si>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</si>
  <si>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</si>
  <si>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</si>
  <si>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</si>
  <si>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</si>
  <si>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</si>
  <si>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</si>
  <si>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</si>
  <si>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</si>
  <si>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</si>
  <si>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</si>
  <si>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</si>
  <si>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</si>
  <si>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</si>
  <si>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</si>
  <si>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</si>
  <si>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</si>
  <si>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</si>
  <si>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</si>
  <si>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</si>
  <si>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</si>
  <si>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</si>
  <si>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</si>
  <si>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</si>
  <si>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</si>
  <si>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</si>
  <si>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</si>
  <si>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</si>
  <si>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</si>
  <si>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</si>
  <si>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</si>
  <si>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</si>
  <si>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</si>
  <si>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</si>
  <si>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</si>
  <si>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</si>
  <si>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</si>
  <si>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</si>
  <si>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</si>
  <si>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</si>
  <si>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</si>
  <si>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</si>
  <si>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</si>
  <si>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</si>
  <si>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</si>
  <si>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</si>
  <si>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</si>
  <si>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</si>
  <si>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</si>
  <si>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</si>
  <si>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</si>
  <si>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</si>
  <si>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</si>
  <si>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</si>
  <si>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</si>
  <si>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</si>
  <si>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</si>
  <si>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</si>
  <si>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</si>
  <si>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</si>
  <si>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</si>
  <si>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</si>
  <si>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</si>
  <si>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</si>
  <si>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</si>
  <si>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</si>
  <si>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</si>
  <si>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</si>
  <si>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</si>
  <si>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</si>
  <si>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</si>
  <si>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</si>
  <si>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</si>
  <si>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</si>
  <si>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</si>
  <si>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</si>
  <si>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</si>
  <si>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</si>
  <si>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</si>
  <si>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</si>
  <si>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</si>
  <si>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</si>
  <si>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</si>
  <si>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</si>
  <si>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</si>
  <si>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</si>
  <si>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</si>
  <si>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</si>
  <si>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</si>
  <si>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</si>
  <si>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</si>
  <si>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</si>
  <si>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</si>
  <si>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</si>
  <si>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</si>
  <si>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</si>
  <si>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</si>
  <si>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</si>
  <si>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</si>
  <si>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</si>
  <si>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</si>
  <si>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</si>
  <si>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</si>
  <si>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</si>
  <si>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</si>
  <si>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</si>
  <si>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</si>
  <si>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</si>
  <si>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</si>
  <si>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</si>
  <si>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</si>
  <si>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</si>
  <si>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</si>
  <si>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</si>
  <si>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</si>
  <si>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</si>
  <si>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</si>
  <si>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</si>
  <si>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</si>
  <si>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</si>
  <si>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</si>
  <si>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</si>
  <si>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</si>
  <si>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</si>
  <si>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</si>
  <si>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</si>
  <si>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</si>
  <si>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</si>
  <si>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</si>
  <si>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</si>
  <si>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</si>
  <si>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</si>
  <si>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</si>
  <si>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</si>
  <si>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</si>
  <si>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</si>
  <si>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</si>
  <si>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</si>
  <si>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</si>
  <si>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</si>
  <si>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</si>
  <si>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</si>
  <si>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</si>
  <si>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</si>
  <si>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</si>
  <si>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</si>
  <si>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</si>
  <si>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</si>
  <si>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</si>
  <si>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</si>
  <si>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</si>
  <si>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</si>
  <si>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</si>
  <si>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</si>
  <si>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</si>
  <si>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</si>
  <si>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</si>
  <si>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</si>
  <si>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</si>
  <si>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</si>
  <si>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</si>
  <si>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</si>
  <si>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</si>
  <si>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</si>
  <si>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</si>
  <si>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</si>
  <si>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</si>
  <si>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</si>
  <si>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</si>
  <si>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</si>
  <si>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</si>
  <si>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</si>
  <si>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</si>
  <si>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</si>
  <si>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</si>
  <si>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</si>
  <si>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</si>
  <si>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</si>
  <si>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</si>
  <si>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</si>
  <si>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</si>
  <si>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</si>
  <si>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</si>
  <si>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</si>
  <si>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</si>
  <si>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</si>
  <si>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</si>
  <si>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</si>
  <si>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</si>
  <si>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</si>
  <si>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</si>
  <si>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</si>
  <si>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</si>
  <si>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</si>
  <si>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</si>
  <si>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</si>
  <si>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</si>
  <si>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</si>
  <si>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</si>
  <si>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</si>
  <si>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</si>
  <si>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</si>
  <si>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</si>
  <si>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</si>
  <si>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</si>
  <si>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</si>
  <si>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</si>
  <si>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</si>
  <si>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</si>
  <si>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</si>
  <si>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</si>
  <si>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</si>
  <si>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</si>
  <si>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</si>
  <si>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</si>
  <si>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</si>
  <si>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</si>
  <si>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</si>
  <si>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</si>
  <si>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</si>
  <si>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</si>
  <si>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</si>
  <si>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</si>
  <si>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</si>
  <si>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</si>
  <si>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</si>
  <si>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</si>
  <si>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</si>
  <si>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</si>
  <si>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</si>
  <si>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</si>
  <si>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</si>
  <si>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</si>
  <si>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</si>
  <si>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</si>
  <si>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</si>
  <si>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</si>
  <si>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</si>
  <si>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</si>
  <si>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</si>
  <si>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</si>
  <si>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</si>
  <si>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</si>
  <si>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</si>
  <si>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</si>
  <si>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</si>
  <si>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</si>
  <si>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</si>
  <si>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</si>
  <si>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</si>
  <si>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</si>
  <si>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</si>
  <si>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</si>
  <si>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</si>
  <si>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</si>
  <si>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</si>
  <si>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</si>
  <si>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</si>
  <si>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</si>
  <si>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</si>
  <si>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</si>
  <si>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</si>
  <si>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</si>
  <si>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</si>
  <si>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</si>
  <si>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</si>
  <si>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</si>
  <si>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</si>
  <si>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</si>
  <si>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</si>
  <si>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</si>
  <si>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</si>
  <si>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</si>
  <si>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</si>
  <si>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</si>
  <si>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</si>
  <si>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</si>
  <si>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</si>
  <si>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</si>
  <si>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</si>
  <si>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</si>
  <si>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</si>
  <si>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</si>
  <si>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</si>
  <si>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</si>
  <si>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</si>
  <si>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</si>
  <si>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</si>
  <si>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</si>
  <si>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</si>
  <si>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</si>
  <si>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</si>
  <si>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</si>
  <si>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</si>
  <si>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</si>
  <si>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</si>
  <si>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</si>
  <si>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</si>
  <si>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</si>
  <si>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</si>
  <si>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</si>
  <si>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</si>
  <si>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</si>
  <si>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</si>
  <si>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</si>
  <si>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</si>
  <si>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</si>
  <si>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</si>
  <si>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</si>
  <si>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</si>
  <si>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</si>
  <si>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</si>
  <si>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</si>
  <si>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</si>
  <si>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</si>
  <si>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</si>
  <si>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</si>
  <si>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</si>
  <si>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</si>
  <si>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</si>
  <si>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</si>
  <si>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</si>
  <si>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</si>
  <si>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</si>
  <si>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</si>
  <si>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</si>
  <si>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</si>
  <si>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</si>
  <si>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</si>
  <si>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</si>
  <si>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</si>
  <si>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</si>
  <si>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</si>
  <si>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</si>
  <si>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</si>
  <si>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</si>
  <si>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</si>
  <si>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</si>
  <si>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</si>
  <si>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</si>
  <si>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</si>
  <si>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</si>
  <si>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</si>
  <si>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</si>
  <si>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</si>
  <si>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</si>
  <si>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</si>
  <si>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</si>
  <si>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</si>
  <si>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</si>
  <si>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</si>
  <si>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</si>
  <si>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</si>
  <si>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</si>
  <si>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</si>
  <si>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</si>
  <si>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</si>
  <si>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</si>
  <si>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</si>
  <si>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</si>
  <si>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</si>
  <si>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</si>
  <si>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</si>
  <si>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</si>
  <si>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</si>
  <si>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</si>
  <si>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</si>
  <si>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</si>
  <si>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</si>
  <si>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</si>
  <si>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</si>
  <si>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</si>
  <si>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</si>
  <si>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</si>
  <si>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</si>
  <si>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</si>
  <si>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</si>
  <si>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</si>
  <si>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</si>
  <si>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</si>
  <si>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</si>
  <si>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</si>
  <si>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</si>
  <si>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</si>
  <si>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</si>
  <si>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</si>
  <si>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</si>
  <si>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</si>
  <si>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</si>
  <si>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</si>
  <si>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</si>
  <si>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</si>
  <si>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</si>
  <si>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</si>
  <si>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</si>
  <si>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</si>
  <si>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</si>
  <si>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</si>
  <si>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</si>
  <si>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</si>
  <si>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</si>
  <si>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</si>
  <si>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</si>
  <si>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</si>
  <si>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</si>
  <si>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</si>
  <si>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</si>
  <si>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</si>
  <si>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</si>
  <si>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</si>
  <si>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</si>
  <si>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</si>
  <si>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</si>
  <si>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</si>
  <si>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</si>
  <si>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</si>
  <si>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</si>
  <si>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</si>
  <si>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</si>
  <si>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</si>
  <si>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</si>
  <si>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</si>
  <si>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</si>
  <si>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</si>
  <si>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</si>
  <si>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</si>
  <si>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</si>
  <si>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</si>
  <si>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</si>
  <si>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</si>
  <si>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</si>
  <si>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</si>
  <si>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</si>
  <si>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</si>
  <si>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</si>
  <si>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</si>
  <si>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</si>
  <si>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</si>
  <si>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</si>
  <si>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</si>
  <si>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</si>
  <si>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</si>
  <si>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</si>
  <si>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</si>
  <si>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</si>
  <si>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</si>
  <si>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</si>
  <si>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</si>
  <si>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</si>
  <si>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</si>
  <si>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</si>
  <si>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</si>
  <si>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</si>
  <si>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</si>
  <si>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</si>
  <si>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</si>
  <si>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</si>
  <si>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</si>
  <si>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</si>
  <si>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</si>
  <si>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</si>
  <si>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</si>
  <si>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</si>
  <si>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</si>
  <si>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</si>
  <si>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</si>
  <si>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</si>
  <si>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</si>
  <si>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</si>
  <si>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</si>
  <si>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</si>
  <si>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</si>
  <si>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</si>
  <si>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</si>
  <si>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</si>
  <si>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</si>
  <si>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</si>
  <si>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</si>
  <si>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</si>
  <si>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</si>
  <si>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</si>
  <si>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</si>
  <si>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</si>
  <si>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</si>
  <si>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</si>
  <si>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</si>
  <si>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</si>
  <si>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</si>
  <si>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</si>
  <si>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</si>
  <si>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</si>
  <si>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</si>
  <si>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</si>
  <si>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</si>
  <si>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</si>
  <si>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</si>
  <si>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</si>
  <si>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</si>
  <si>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</si>
  <si>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</si>
  <si>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</si>
  <si>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</si>
  <si>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</si>
  <si>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</si>
  <si>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</si>
  <si>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</si>
  <si>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</si>
  <si>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</si>
  <si>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</si>
  <si>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</si>
  <si>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</si>
  <si>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</si>
  <si>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</si>
  <si>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</si>
  <si>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</si>
  <si>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</si>
  <si>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</si>
  <si>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</si>
  <si>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</si>
  <si>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</si>
  <si>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</si>
  <si>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</si>
  <si>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</si>
  <si>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</si>
  <si>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</si>
  <si>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</si>
  <si>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</si>
  <si>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</si>
  <si>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</si>
  <si>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</si>
  <si>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</si>
  <si>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</si>
  <si>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</si>
  <si>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</si>
  <si>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</si>
  <si>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</si>
  <si>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</si>
  <si>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</si>
  <si>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</si>
  <si>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</si>
  <si>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</si>
  <si>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</si>
  <si>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</si>
  <si>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</si>
  <si>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</si>
  <si>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</si>
  <si>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</si>
  <si>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</si>
  <si>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</si>
  <si>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</si>
  <si>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</si>
  <si>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</si>
  <si>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</si>
  <si>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</si>
  <si>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</si>
  <si>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</si>
  <si>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</si>
  <si>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</si>
  <si>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</si>
  <si>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</si>
  <si>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</si>
  <si>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</si>
  <si>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</si>
  <si>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</si>
  <si>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</si>
  <si>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</si>
  <si>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</si>
  <si>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</si>
  <si>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</si>
  <si>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</si>
  <si>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</si>
  <si>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</si>
  <si>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</si>
  <si>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</si>
  <si>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</si>
  <si>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</si>
  <si>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</si>
  <si>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</si>
  <si>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</si>
  <si>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</si>
  <si>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</si>
  <si>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</si>
  <si>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</si>
  <si>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</si>
  <si>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</si>
  <si>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</si>
  <si>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</si>
  <si>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</si>
  <si>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</si>
  <si>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</si>
  <si>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</si>
  <si>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</si>
  <si>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</si>
  <si>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</si>
  <si>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</si>
  <si>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</si>
  <si>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</si>
  <si>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</si>
  <si>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</si>
  <si>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</si>
  <si>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</si>
  <si>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</si>
  <si>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</si>
  <si>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</si>
  <si>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</si>
  <si>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</si>
  <si>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</si>
  <si>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</si>
  <si>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</si>
  <si>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</si>
  <si>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</si>
  <si>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</si>
  <si>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</si>
  <si>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</si>
  <si>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</si>
  <si>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</si>
  <si>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</si>
  <si>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</si>
  <si>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</si>
  <si>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</si>
  <si>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</si>
  <si>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</si>
  <si>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</si>
  <si>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</si>
  <si>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</si>
  <si>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</si>
  <si>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</si>
  <si>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</si>
  <si>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</si>
  <si>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</si>
  <si>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</si>
  <si>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</si>
  <si>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</si>
  <si>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</si>
  <si>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</si>
  <si>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</si>
  <si>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</si>
  <si>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</si>
  <si>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</si>
  <si>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</si>
  <si>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</si>
  <si>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</si>
  <si>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</si>
  <si>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</si>
  <si>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</si>
  <si>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</si>
  <si>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</si>
  <si>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</si>
  <si>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</si>
  <si>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</si>
  <si>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</si>
  <si>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</si>
  <si>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</si>
  <si>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</si>
  <si>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</si>
  <si>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</si>
  <si>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</si>
  <si>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</si>
  <si>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</si>
  <si>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</si>
  <si>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</si>
  <si>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</si>
  <si>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</si>
  <si>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</si>
  <si>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</si>
  <si>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</si>
  <si>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</si>
  <si>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</si>
  <si>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</si>
  <si>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</si>
  <si>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</si>
  <si>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</si>
  <si>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</si>
  <si>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</si>
  <si>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</si>
  <si>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</si>
  <si>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</si>
  <si>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</si>
  <si>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</si>
  <si>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</si>
  <si>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</si>
  <si>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</si>
  <si>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</si>
  <si>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</si>
  <si>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</si>
  <si>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</si>
  <si>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</si>
  <si>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</si>
  <si>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</si>
  <si>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</si>
  <si>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</si>
  <si>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</si>
  <si>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</si>
  <si>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</si>
  <si>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</si>
  <si>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</si>
  <si>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</si>
  <si>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</si>
  <si>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</si>
  <si>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</si>
  <si>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</si>
  <si>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</si>
  <si>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</si>
  <si>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</si>
  <si>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</si>
  <si>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</si>
  <si>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</si>
  <si>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</si>
  <si>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</si>
  <si>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</si>
  <si>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</si>
  <si>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</si>
  <si>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</si>
  <si>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</si>
  <si>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</si>
  <si>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</si>
  <si>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</si>
  <si>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</si>
  <si>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</si>
  <si>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</si>
  <si>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</si>
  <si>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</si>
  <si>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</si>
  <si>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</si>
  <si>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</si>
  <si>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</si>
  <si>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</si>
  <si>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</si>
  <si>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</si>
  <si>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</si>
  <si>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</si>
  <si>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</si>
  <si>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</si>
  <si>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</si>
  <si>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</si>
  <si>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</si>
  <si>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</si>
  <si>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</si>
  <si>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</si>
  <si>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</si>
  <si>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</si>
  <si>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</si>
  <si>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</si>
  <si>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</si>
  <si>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</si>
  <si>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</si>
  <si>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</si>
  <si>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</si>
  <si>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</si>
  <si>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</si>
  <si>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</si>
  <si>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</si>
  <si>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</si>
  <si>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</si>
  <si>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</si>
  <si>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</si>
  <si>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</si>
  <si>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</si>
  <si>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</si>
  <si>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</si>
  <si>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</si>
  <si>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</si>
  <si>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</si>
  <si>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</si>
  <si>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</si>
  <si>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</si>
  <si>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</si>
  <si>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</si>
  <si>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</si>
  <si>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</si>
  <si>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</si>
  <si>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</si>
  <si>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</si>
  <si>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</si>
  <si>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</si>
  <si>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</si>
  <si>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</si>
  <si>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</si>
  <si>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</si>
  <si>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</si>
  <si>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</si>
  <si>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</si>
  <si>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</si>
  <si>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</si>
  <si>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</si>
  <si>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</si>
  <si>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</si>
  <si>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</si>
  <si>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</si>
  <si>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</si>
  <si>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</si>
  <si>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</si>
  <si>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</si>
  <si>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</si>
  <si>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</si>
  <si>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</si>
  <si>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</si>
  <si>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</si>
  <si>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</si>
  <si>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</si>
  <si>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</si>
  <si>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</si>
  <si>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</si>
  <si>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</si>
  <si>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</si>
  <si>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</si>
  <si>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</si>
  <si>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</si>
  <si>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</si>
  <si>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</si>
  <si>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</si>
  <si>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</si>
  <si>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</si>
  <si>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</si>
  <si>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</si>
  <si>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</si>
  <si>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</si>
  <si>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</si>
  <si>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</si>
  <si>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</si>
  <si>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</si>
  <si>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</si>
  <si>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</si>
  <si>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</si>
  <si>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</si>
  <si>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</si>
  <si>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</si>
  <si>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</si>
  <si>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</si>
  <si>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</si>
  <si>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</si>
  <si>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</si>
  <si>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</si>
  <si>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</si>
  <si>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</si>
  <si>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</si>
  <si>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</si>
  <si>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</si>
  <si>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</si>
  <si>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</si>
  <si>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</si>
  <si>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</si>
  <si>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</si>
  <si>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</si>
  <si>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</si>
  <si>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</si>
  <si>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</si>
  <si>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</si>
  <si>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</si>
  <si>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</si>
  <si>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</si>
  <si>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</si>
  <si>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</si>
  <si>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</si>
  <si>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</si>
  <si>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</si>
  <si>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</si>
  <si>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</si>
  <si>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</si>
  <si>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</si>
  <si>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</si>
  <si>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</si>
  <si>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</si>
  <si>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</si>
  <si>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</si>
  <si>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</si>
  <si>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</si>
  <si>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</si>
  <si>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</si>
  <si>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</si>
  <si>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</si>
  <si>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</si>
  <si>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</si>
  <si>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</si>
  <si>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</si>
  <si>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</si>
  <si>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</si>
  <si>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</si>
  <si>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</si>
  <si>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</si>
  <si>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</si>
  <si>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</si>
  <si>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</si>
  <si>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</si>
  <si>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</si>
  <si>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</si>
  <si>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</si>
  <si>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</si>
  <si>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</si>
  <si>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</si>
  <si>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</si>
  <si>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</si>
  <si>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</si>
  <si>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</si>
  <si>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</si>
  <si>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</si>
  <si>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</si>
  <si>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</si>
  <si>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</si>
  <si>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</si>
  <si>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</si>
  <si>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</si>
  <si>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</si>
  <si>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</si>
  <si>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</si>
  <si>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</si>
  <si>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</si>
  <si>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</si>
  <si>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</si>
  <si>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</si>
  <si>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</si>
  <si>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</si>
  <si>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</si>
  <si>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</si>
  <si>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</si>
  <si>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</si>
  <si>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</si>
  <si>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</si>
  <si>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</si>
  <si>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</si>
  <si>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</si>
  <si>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</si>
  <si>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</si>
  <si>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</si>
  <si>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</si>
  <si>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</si>
  <si>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</si>
  <si>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</si>
  <si>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</si>
  <si>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</si>
  <si>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</si>
  <si>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</si>
  <si>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</si>
  <si>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</si>
  <si>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</si>
  <si>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</si>
  <si>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</si>
  <si>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</si>
  <si>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</si>
  <si>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</si>
  <si>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</si>
  <si>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</si>
  <si>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</si>
  <si>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</si>
  <si>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</si>
  <si>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</si>
  <si>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</si>
  <si>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</si>
  <si>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</si>
  <si>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</si>
  <si>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</si>
  <si>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</si>
  <si>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</si>
  <si>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</si>
  <si>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</si>
  <si>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</si>
  <si>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</si>
  <si>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</si>
  <si>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</si>
  <si>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</si>
  <si>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</si>
  <si>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</si>
  <si>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</si>
  <si>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</si>
  <si>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</si>
  <si>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</si>
  <si>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</si>
  <si>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</si>
  <si>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</si>
  <si>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</si>
  <si>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</si>
  <si>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</si>
  <si>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</si>
  <si>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</si>
  <si>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</si>
  <si>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</si>
  <si>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</si>
  <si>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</si>
  <si>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</si>
  <si>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</si>
  <si>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</si>
  <si>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</si>
  <si>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</si>
  <si>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</si>
  <si>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</si>
  <si>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</si>
  <si>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</si>
  <si>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</si>
  <si>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</si>
  <si>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</si>
  <si>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</si>
  <si>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</si>
  <si>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</si>
  <si>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</si>
  <si>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</si>
  <si>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</si>
  <si>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</si>
  <si>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</si>
  <si>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</si>
  <si>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</si>
  <si>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</si>
  <si>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</si>
  <si>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</si>
  <si>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</si>
  <si>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</si>
  <si>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</si>
  <si>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</si>
  <si>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</si>
  <si>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</si>
  <si>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</si>
  <si>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</si>
  <si>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</si>
  <si>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</si>
  <si>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</si>
  <si>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</si>
  <si>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</si>
  <si>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</si>
  <si>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</si>
  <si>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</si>
  <si>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</si>
  <si>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</si>
  <si>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</si>
  <si>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</si>
  <si>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</si>
  <si>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</si>
  <si>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</si>
  <si>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</si>
  <si>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</si>
  <si>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</si>
  <si>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</si>
  <si>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</si>
  <si>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</si>
  <si>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</si>
  <si>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</si>
  <si>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</si>
  <si>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</si>
  <si>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</si>
  <si>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</si>
  <si>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</si>
  <si>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</si>
  <si>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</si>
  <si>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</si>
  <si>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</si>
  <si>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</si>
  <si>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</si>
  <si>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</si>
  <si>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</si>
  <si>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</si>
  <si>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</si>
  <si>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</si>
  <si>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</si>
  <si>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</si>
  <si>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</si>
  <si>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</si>
  <si>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</si>
  <si>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</si>
  <si>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</si>
  <si>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</si>
  <si>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</si>
  <si>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</si>
  <si>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</si>
  <si>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</si>
  <si>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</si>
  <si>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</si>
  <si>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</si>
  <si>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</si>
  <si>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</si>
  <si>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</si>
  <si>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</si>
  <si>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</si>
  <si>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</si>
  <si>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</si>
  <si>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</si>
  <si>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</si>
  <si>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</si>
  <si>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</si>
  <si>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</si>
  <si>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</si>
  <si>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</si>
  <si>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</si>
  <si>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</si>
  <si>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</si>
  <si>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</si>
  <si>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</si>
  <si>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</si>
  <si>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</si>
  <si>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</si>
  <si>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</si>
  <si>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</si>
  <si>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</si>
  <si>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</si>
  <si>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</si>
  <si>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</si>
  <si>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</si>
  <si>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</si>
  <si>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</si>
  <si>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</si>
  <si>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</si>
  <si>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</si>
  <si>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</si>
  <si>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</si>
  <si>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</si>
  <si>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</si>
  <si>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</si>
  <si>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</si>
  <si>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</si>
  <si>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</si>
  <si>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</si>
  <si>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</si>
  <si>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</si>
  <si>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</si>
  <si>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</si>
  <si>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</si>
  <si>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</si>
  <si>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</si>
  <si>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</si>
  <si>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</si>
  <si>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</si>
  <si>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</si>
  <si>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</si>
  <si>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</si>
  <si>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</si>
  <si>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</si>
  <si>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</si>
  <si>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</si>
  <si>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</si>
  <si>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</si>
  <si>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</si>
  <si>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</si>
  <si>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</si>
  <si>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</si>
  <si>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</si>
  <si>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</si>
  <si>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</si>
  <si>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</si>
  <si>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</si>
  <si>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</si>
  <si>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</si>
  <si>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</si>
  <si>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</si>
  <si>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</si>
  <si>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</si>
  <si>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</si>
  <si>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</si>
  <si>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</si>
  <si>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</si>
  <si>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</si>
  <si>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</si>
  <si>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</si>
  <si>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</si>
  <si>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</si>
  <si>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</si>
  <si>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</si>
  <si>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</si>
  <si>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</si>
  <si>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</si>
  <si>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</si>
  <si>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</si>
  <si>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</si>
  <si>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</si>
  <si>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</si>
  <si>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</si>
  <si>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</si>
  <si>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</si>
  <si>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</si>
  <si>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</si>
  <si>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</si>
  <si>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</si>
  <si>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</si>
  <si>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</si>
  <si>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</si>
  <si>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</si>
  <si>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</si>
  <si>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</si>
  <si>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</si>
  <si>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</si>
  <si>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</si>
  <si>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</si>
  <si>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</si>
  <si>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</si>
  <si>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</si>
  <si>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</si>
  <si>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</si>
  <si>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</si>
  <si>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</si>
  <si>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</si>
  <si>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</si>
  <si>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</si>
  <si>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</si>
  <si>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</si>
  <si>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</si>
  <si>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</si>
  <si>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</si>
  <si>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</si>
  <si>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</si>
  <si>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</si>
  <si>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</si>
  <si>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</si>
  <si>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</si>
  <si>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</si>
  <si>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</si>
  <si>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</si>
  <si>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</si>
  <si>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</si>
  <si>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</si>
  <si>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</si>
  <si>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</si>
  <si>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</si>
  <si>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</si>
  <si>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</si>
  <si>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</si>
  <si>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</si>
  <si>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</si>
  <si>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</si>
  <si>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</si>
  <si>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</si>
  <si>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</si>
  <si>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</si>
  <si>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</si>
  <si>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</si>
  <si>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</si>
  <si>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</si>
  <si>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</si>
  <si>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</si>
  <si>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</si>
  <si>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</si>
  <si>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</si>
  <si>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</si>
  <si>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</si>
  <si>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</si>
  <si>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</si>
  <si>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</si>
  <si>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</si>
  <si>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</si>
  <si>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</si>
  <si>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</si>
  <si>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</si>
  <si>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</si>
  <si>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</si>
  <si>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</si>
  <si>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</si>
  <si>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</si>
  <si>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</si>
  <si>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</si>
  <si>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</si>
  <si>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</si>
  <si>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</si>
  <si>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</si>
  <si>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</si>
  <si>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</si>
  <si>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</si>
  <si>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</si>
  <si>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</si>
  <si>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</si>
  <si>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</si>
  <si>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</si>
  <si>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</si>
  <si>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</si>
  <si>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</si>
  <si>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</si>
  <si>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</si>
  <si>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</si>
  <si>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</si>
  <si>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</si>
  <si>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</si>
  <si>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</si>
  <si>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</si>
  <si>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</si>
  <si>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</si>
  <si>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</si>
  <si>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</si>
  <si>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</si>
  <si>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</si>
  <si>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</si>
  <si>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</si>
  <si>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</si>
  <si>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</si>
  <si>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</si>
  <si>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</si>
  <si>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</si>
  <si>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</si>
  <si>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</si>
  <si>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</si>
  <si>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</si>
  <si>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</si>
  <si>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</si>
  <si>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</si>
  <si>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</si>
  <si>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</si>
  <si>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</si>
  <si>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</si>
  <si>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</si>
  <si>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</si>
  <si>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</si>
  <si>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</si>
  <si>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</si>
  <si>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</si>
  <si>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</si>
  <si>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</si>
  <si>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</si>
  <si>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</si>
  <si>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</si>
  <si>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</si>
  <si>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</si>
  <si>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</si>
  <si>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</si>
  <si>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</si>
  <si>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</si>
  <si>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</si>
  <si>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</si>
  <si>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</si>
  <si>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</si>
  <si>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</si>
  <si>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</si>
  <si>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</si>
  <si>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</si>
  <si>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</si>
  <si>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</si>
  <si>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</si>
  <si>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</si>
  <si>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</si>
  <si>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</si>
  <si>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</si>
  <si>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</si>
  <si>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</si>
  <si>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</si>
  <si>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</si>
  <si>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</si>
  <si>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</si>
  <si>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</si>
  <si>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</si>
  <si>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</si>
  <si>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</si>
  <si>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</si>
  <si>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</si>
  <si>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</si>
  <si>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</si>
  <si>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</si>
  <si>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</si>
  <si>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</si>
  <si>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</si>
  <si>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</si>
  <si>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</si>
  <si>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</si>
  <si>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</si>
  <si>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</si>
  <si>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</si>
  <si>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</si>
  <si>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</si>
  <si>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</si>
  <si>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</si>
  <si>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</si>
  <si>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</si>
  <si>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</si>
  <si>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</si>
  <si>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</si>
  <si>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</si>
  <si>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</si>
  <si>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</si>
  <si>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</si>
  <si>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</si>
  <si>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</si>
  <si>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</si>
  <si>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</si>
  <si>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</si>
  <si>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</si>
  <si>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</si>
  <si>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</si>
  <si>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</si>
  <si>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</si>
  <si>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</si>
  <si>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</si>
  <si>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</si>
  <si>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</si>
  <si>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</si>
  <si>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</si>
  <si>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</si>
  <si>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</si>
  <si>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</si>
  <si>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</si>
  <si>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</si>
  <si>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</si>
  <si>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</si>
  <si>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</si>
  <si>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</si>
  <si>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</si>
  <si>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</si>
  <si>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</si>
  <si>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</si>
  <si>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</si>
  <si>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</si>
  <si>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</si>
  <si>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</si>
  <si>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</si>
  <si>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</si>
  <si>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</si>
  <si>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</si>
  <si>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</si>
  <si>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</si>
  <si>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</si>
  <si>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</si>
  <si>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</si>
  <si>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</si>
  <si>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</si>
  <si>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</si>
  <si>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</si>
  <si>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</si>
  <si>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</si>
  <si>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</si>
  <si>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</si>
  <si>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</si>
  <si>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</si>
  <si>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</si>
  <si>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</si>
  <si>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</si>
  <si>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</si>
  <si>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</si>
  <si>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</si>
  <si>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</si>
  <si>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</si>
  <si>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</si>
  <si>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</si>
  <si>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</si>
  <si>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</si>
  <si>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</si>
  <si>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</si>
  <si>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</si>
  <si>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</si>
  <si>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</si>
  <si>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</si>
  <si>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</si>
  <si>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</si>
  <si>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</si>
  <si>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</si>
  <si>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</si>
  <si>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</si>
  <si>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</si>
  <si>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</si>
  <si>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</si>
  <si>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</si>
  <si>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</si>
  <si>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</si>
  <si>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</si>
  <si>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</si>
  <si>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</si>
  <si>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</si>
  <si>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</si>
  <si>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</si>
  <si>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</si>
  <si>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</si>
  <si>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</si>
  <si>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</si>
  <si>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</si>
  <si>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</si>
  <si>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</si>
  <si>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</si>
  <si>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</si>
  <si>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</si>
  <si>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</si>
  <si>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</si>
  <si>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</si>
  <si>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</si>
  <si>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</si>
  <si>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</si>
  <si>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</si>
  <si>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</si>
  <si>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</si>
  <si>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</si>
  <si>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</si>
  <si>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</si>
  <si>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</si>
  <si>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</si>
  <si>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</si>
  <si>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</si>
  <si>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</si>
  <si>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</si>
  <si>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</si>
  <si>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</si>
  <si>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</si>
  <si>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</si>
  <si>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</si>
  <si>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</si>
  <si>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</si>
  <si>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</si>
  <si>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</si>
  <si>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</si>
  <si>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</si>
  <si>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</si>
  <si>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</si>
  <si>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</si>
  <si>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</si>
  <si>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</si>
  <si>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</si>
  <si>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</si>
  <si>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</si>
  <si>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</si>
  <si>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</si>
  <si>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</si>
  <si>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</si>
  <si>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</si>
  <si>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</si>
  <si>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</si>
  <si>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</si>
  <si>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</si>
  <si>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</si>
  <si>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</si>
  <si>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</si>
  <si>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</si>
  <si>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</si>
  <si>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</si>
  <si>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</si>
  <si>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</si>
  <si>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</si>
  <si>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</si>
  <si>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</si>
  <si>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</si>
  <si>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</si>
  <si>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</si>
  <si>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</si>
  <si>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</si>
  <si>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</si>
  <si>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</si>
  <si>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</si>
  <si>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</si>
  <si>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</si>
  <si>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</si>
  <si>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</si>
  <si>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</si>
  <si>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</si>
  <si>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</si>
  <si>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</si>
  <si>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</si>
  <si>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</si>
  <si>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</si>
  <si>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</si>
  <si>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</si>
  <si>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</si>
  <si>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</si>
  <si>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</si>
  <si>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</si>
  <si>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</si>
  <si>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</si>
  <si>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</si>
  <si>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</si>
  <si>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</si>
  <si>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</si>
  <si>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</si>
  <si>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</si>
  <si>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</si>
  <si>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</si>
  <si>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</si>
  <si>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</si>
  <si>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</si>
  <si>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</si>
  <si>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</si>
  <si>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</si>
  <si>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</si>
  <si>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</si>
  <si>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</si>
  <si>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</si>
  <si>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</si>
  <si>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</si>
  <si>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</si>
  <si>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</si>
  <si>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</si>
  <si>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</si>
  <si>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</si>
  <si>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</si>
  <si>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</si>
  <si>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</si>
  <si>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</si>
  <si>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</si>
  <si>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</si>
  <si>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</si>
  <si>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</si>
  <si>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</si>
  <si>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</si>
  <si>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</si>
  <si>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</si>
  <si>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</si>
  <si>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</si>
  <si>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</si>
  <si>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</si>
  <si>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</si>
  <si>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</si>
  <si>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</si>
  <si>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</si>
  <si>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</si>
  <si>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</si>
  <si>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</si>
  <si>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</si>
  <si>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</si>
  <si>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</si>
  <si>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</si>
  <si>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</si>
  <si>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</si>
  <si>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</si>
  <si>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</si>
  <si>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</si>
  <si>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</si>
  <si>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</si>
  <si>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</si>
  <si>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</si>
  <si>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</si>
  <si>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</si>
  <si>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</si>
  <si>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</si>
  <si>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</si>
  <si>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</si>
  <si>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</si>
  <si>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</si>
  <si>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</si>
  <si>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</si>
  <si>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</si>
  <si>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</si>
  <si>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</si>
  <si>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</si>
  <si>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</si>
  <si>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</si>
  <si>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</si>
  <si>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</si>
  <si>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</si>
  <si>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</si>
  <si>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</si>
  <si>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</si>
  <si>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</si>
  <si>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</si>
  <si>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</si>
  <si>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</si>
  <si>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</si>
  <si>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</si>
  <si>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</si>
  <si>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</si>
  <si>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</si>
  <si>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</si>
  <si>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</si>
  <si>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</si>
  <si>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</si>
  <si>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</si>
  <si>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</si>
  <si>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</si>
  <si>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</si>
  <si>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</si>
  <si>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</si>
  <si>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</si>
  <si>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</si>
  <si>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</si>
  <si>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</si>
  <si>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</si>
  <si>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</si>
  <si>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</si>
  <si>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</si>
  <si>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</si>
  <si>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</si>
  <si>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</si>
  <si>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</si>
  <si>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</si>
  <si>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</si>
  <si>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</si>
  <si>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</si>
  <si>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</si>
  <si>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</si>
  <si>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</si>
  <si>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</si>
  <si>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</si>
  <si>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</si>
  <si>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</si>
  <si>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</si>
  <si>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</si>
  <si>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</si>
  <si>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</si>
  <si>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</si>
  <si>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</si>
  <si>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</si>
  <si>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</si>
  <si>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</si>
  <si>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</si>
  <si>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</si>
  <si>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</si>
  <si>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</si>
  <si>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</si>
  <si>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</si>
  <si>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</si>
  <si>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</si>
  <si>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</si>
  <si>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</si>
  <si>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</si>
  <si>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</si>
  <si>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</si>
  <si>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</si>
  <si>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</si>
  <si>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</si>
  <si>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</si>
  <si>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</si>
  <si>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</si>
  <si>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</si>
  <si>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</si>
  <si>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</si>
  <si>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</si>
  <si>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</si>
  <si>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</si>
  <si>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</si>
  <si>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</si>
  <si>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</si>
  <si>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</si>
  <si>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</si>
  <si>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</si>
  <si>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</si>
  <si>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</si>
  <si>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</si>
  <si>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</si>
  <si>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</si>
  <si>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</si>
  <si>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</si>
  <si>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</si>
  <si>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</si>
  <si>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</si>
  <si>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</si>
  <si>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</si>
  <si>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</si>
  <si>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</si>
  <si>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</si>
  <si>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</si>
  <si>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</si>
  <si>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</si>
  <si>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</si>
  <si>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</si>
  <si>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</si>
  <si>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</si>
  <si>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</si>
  <si>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</si>
  <si>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</si>
  <si>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</si>
  <si>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</si>
  <si>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</si>
  <si>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</si>
  <si>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</si>
  <si>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</si>
  <si>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</si>
  <si>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</si>
  <si>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</si>
  <si>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</si>
  <si>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</si>
  <si>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</si>
  <si>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</si>
  <si>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</si>
  <si>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</si>
  <si>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</si>
  <si>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</si>
  <si>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</si>
  <si>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</si>
  <si>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</si>
  <si>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</si>
  <si>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</si>
  <si>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</si>
  <si>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</si>
  <si>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</si>
  <si>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</si>
  <si>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</si>
  <si>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</si>
  <si>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</si>
  <si>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</si>
  <si>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</si>
  <si>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</si>
  <si>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</si>
  <si>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</si>
  <si>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</si>
  <si>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</si>
  <si>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</si>
  <si>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</si>
  <si>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</si>
  <si>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</si>
  <si>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</si>
  <si>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</si>
  <si>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</si>
  <si>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</si>
  <si>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</si>
  <si>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</si>
  <si>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</si>
  <si>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</si>
  <si>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</si>
  <si>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</si>
  <si>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</si>
  <si>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</si>
  <si>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</si>
  <si>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</si>
  <si>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</si>
  <si>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</si>
  <si>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</si>
  <si>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</si>
  <si>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</si>
  <si>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</si>
  <si>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</si>
  <si>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</si>
  <si>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</si>
  <si>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</si>
  <si>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</si>
  <si>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</si>
  <si>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</si>
  <si>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</si>
  <si>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</si>
  <si>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</si>
  <si>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</si>
  <si>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</si>
  <si>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</si>
  <si>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</si>
  <si>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</si>
  <si>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</si>
  <si>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</si>
  <si>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</si>
  <si>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</si>
  <si>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</si>
  <si>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</si>
  <si>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</si>
  <si>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</si>
  <si>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</si>
  <si>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</si>
  <si>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</si>
  <si>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</si>
  <si>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</si>
  <si>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</si>
  <si>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</si>
  <si>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</si>
  <si>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</si>
  <si>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</si>
  <si>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</si>
  <si>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</si>
  <si>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</si>
  <si>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</si>
  <si>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</si>
  <si>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</si>
  <si>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</si>
  <si>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</si>
  <si>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</si>
  <si>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</si>
  <si>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</si>
  <si>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</si>
  <si>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</si>
  <si>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</si>
  <si>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</si>
  <si>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</si>
  <si>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</si>
  <si>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</si>
  <si>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</si>
  <si>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</si>
  <si>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</si>
  <si>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</si>
  <si>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</si>
  <si>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</si>
  <si>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</si>
  <si>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</si>
  <si>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</si>
  <si>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</si>
  <si>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</si>
  <si>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</si>
  <si>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</si>
  <si>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</si>
  <si>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</si>
  <si>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</si>
  <si>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</si>
  <si>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</si>
  <si>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</si>
  <si>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</si>
  <si>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</si>
  <si>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</si>
  <si>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</si>
  <si>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</si>
  <si>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</si>
  <si>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</si>
  <si>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</si>
  <si>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</si>
  <si>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</si>
  <si>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</si>
  <si>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</si>
  <si>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</si>
  <si>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</si>
  <si>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</si>
  <si>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</si>
  <si>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</si>
  <si>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</si>
  <si>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</si>
  <si>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</si>
  <si>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</si>
  <si>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</si>
  <si>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</si>
  <si>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</si>
  <si>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</si>
  <si>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</si>
  <si>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</si>
  <si>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</si>
  <si>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</si>
  <si>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</si>
  <si>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</si>
  <si>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</si>
  <si>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</si>
  <si>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</si>
  <si>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</si>
  <si>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</si>
  <si>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</si>
  <si>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</si>
  <si>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</si>
  <si>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</si>
  <si>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</si>
  <si>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</si>
  <si>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</si>
  <si>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</si>
  <si>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</si>
  <si>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</si>
  <si>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</si>
  <si>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</si>
  <si>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</si>
  <si>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</si>
  <si>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</si>
  <si>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</si>
  <si>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</si>
  <si>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</si>
  <si>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</si>
  <si>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</si>
  <si>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</si>
  <si>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</si>
  <si>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</si>
  <si>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</si>
  <si>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</si>
  <si>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</si>
  <si>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</si>
  <si>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</si>
  <si>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</si>
  <si>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</si>
  <si>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</si>
  <si>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</si>
  <si>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</si>
  <si>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</si>
  <si>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</si>
  <si>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</si>
  <si>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</si>
  <si>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</si>
  <si>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</si>
  <si>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</si>
  <si>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</si>
  <si>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</si>
  <si>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</si>
  <si>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</si>
  <si>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</si>
  <si>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</si>
  <si>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</si>
  <si>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</si>
  <si>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</si>
  <si>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</si>
  <si>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</si>
  <si>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</si>
  <si>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</si>
  <si>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</si>
  <si>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</si>
  <si>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</si>
  <si>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</si>
  <si>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</si>
  <si>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</si>
  <si>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</si>
  <si>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</si>
  <si>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</si>
  <si>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</si>
  <si>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</si>
  <si>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</si>
  <si>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</si>
  <si>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</si>
  <si>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</si>
  <si>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</si>
  <si>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</si>
  <si>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</si>
  <si>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</si>
  <si>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</si>
  <si>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</si>
  <si>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</si>
  <si>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</si>
  <si>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</si>
  <si>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</si>
  <si>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</si>
  <si>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</si>
  <si>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</si>
  <si>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</si>
  <si>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</si>
  <si>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</si>
  <si>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</si>
  <si>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</si>
  <si>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</si>
  <si>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</si>
  <si>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</si>
  <si>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</si>
  <si>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</si>
  <si>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</si>
  <si>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</si>
  <si>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</si>
  <si>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</si>
  <si>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</si>
  <si>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</si>
  <si>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</si>
  <si>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</si>
  <si>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</si>
  <si>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</si>
  <si>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</si>
  <si>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</si>
  <si>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</si>
  <si>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</si>
  <si>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</si>
  <si>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</si>
  <si>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</si>
  <si>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</si>
  <si>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</si>
  <si>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</si>
  <si>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</si>
  <si>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</si>
  <si>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</si>
  <si>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</si>
  <si>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</si>
  <si>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</si>
  <si>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</si>
  <si>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</si>
  <si>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</si>
  <si>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</si>
  <si>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</si>
  <si>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</si>
  <si>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</si>
  <si>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</si>
  <si>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</si>
  <si>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</si>
  <si>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</si>
  <si>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</si>
  <si>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</si>
  <si>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</si>
  <si>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</si>
  <si>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</si>
  <si>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</si>
  <si>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</si>
  <si>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</si>
  <si>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</si>
  <si>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</si>
  <si>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</si>
  <si>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</si>
  <si>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</si>
  <si>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</si>
  <si>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</si>
  <si>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</si>
  <si>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</si>
  <si>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</si>
  <si>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</si>
  <si>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</si>
  <si>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</si>
  <si>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</si>
  <si>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</si>
  <si>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</si>
  <si>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</si>
  <si>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</si>
  <si>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</si>
  <si>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</si>
  <si>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</si>
  <si>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</si>
  <si>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</si>
  <si>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</si>
  <si>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</si>
  <si>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</si>
  <si>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</si>
  <si>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</si>
  <si>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</si>
  <si>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</si>
  <si>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</si>
  <si>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</si>
  <si>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</si>
  <si>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</si>
  <si>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</si>
  <si>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</si>
  <si>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</si>
  <si>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</si>
  <si>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</si>
  <si>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</si>
  <si>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</si>
  <si>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</si>
  <si>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</si>
  <si>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</si>
  <si>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</si>
  <si>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</si>
  <si>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</si>
  <si>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</si>
  <si>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</si>
  <si>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</si>
  <si>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</si>
  <si>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</si>
  <si>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</si>
  <si>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</si>
  <si>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</si>
  <si>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</si>
  <si>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</si>
  <si>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</si>
  <si>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</si>
  <si>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</si>
  <si>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</si>
  <si>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</si>
  <si>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</si>
  <si>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</si>
  <si>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</si>
  <si>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</si>
  <si>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</si>
  <si>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</si>
  <si>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</si>
  <si>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</si>
  <si>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</si>
  <si>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</si>
  <si>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</si>
  <si>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</si>
  <si>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</si>
  <si>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</si>
  <si>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</si>
  <si>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</si>
  <si>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</si>
  <si>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</si>
  <si>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</si>
  <si>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</si>
  <si>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</si>
  <si>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</si>
  <si>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</si>
  <si>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</si>
  <si>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</si>
  <si>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</si>
  <si>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</si>
  <si>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</si>
  <si>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</si>
  <si>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</si>
  <si>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</si>
  <si>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</si>
  <si>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</si>
  <si>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</si>
  <si>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</si>
  <si>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</si>
  <si>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</si>
  <si>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</si>
  <si>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</si>
  <si>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</si>
  <si>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</si>
  <si>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</si>
  <si>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</si>
  <si>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</si>
  <si>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</si>
  <si>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</si>
  <si>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</si>
  <si>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</si>
  <si>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</si>
  <si>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</si>
  <si>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</si>
  <si>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</si>
  <si>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</si>
  <si>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</si>
  <si>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</si>
  <si>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</si>
  <si>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</si>
  <si>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</si>
  <si>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</si>
  <si>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</si>
  <si>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</si>
  <si>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</si>
  <si>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</si>
  <si>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</si>
  <si>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</si>
  <si>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</si>
  <si>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</si>
  <si>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</si>
  <si>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</si>
  <si>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</si>
  <si>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</si>
  <si>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</si>
  <si>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</si>
  <si>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</si>
  <si>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</si>
  <si>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</si>
  <si>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</si>
  <si>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</si>
  <si>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</si>
  <si>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</si>
  <si>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</si>
  <si>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</si>
  <si>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</si>
  <si>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</si>
  <si>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</si>
  <si>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</si>
  <si>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</si>
  <si>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</si>
  <si>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</si>
  <si>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</si>
  <si>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</si>
  <si>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</si>
  <si>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</si>
  <si>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</si>
  <si>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</si>
  <si>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</si>
  <si>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</si>
  <si>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</si>
  <si>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</si>
  <si>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</si>
  <si>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</si>
  <si>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</si>
  <si>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</si>
  <si>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</si>
  <si>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</si>
  <si>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</si>
  <si>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</si>
  <si>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</si>
  <si>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</si>
  <si>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</si>
  <si>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</si>
  <si>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</si>
  <si>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</si>
  <si>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</si>
  <si>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</si>
  <si>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</si>
  <si>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</si>
  <si>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</si>
  <si>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</si>
  <si>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</si>
  <si>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</si>
  <si>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</si>
  <si>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</si>
  <si>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</si>
  <si>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</si>
  <si>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</si>
  <si>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</si>
  <si>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</si>
  <si>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</si>
  <si>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</si>
  <si>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</si>
  <si>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</si>
  <si>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</si>
  <si>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</si>
  <si>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</si>
  <si>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</si>
  <si>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</si>
  <si>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</si>
  <si>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</si>
  <si>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</si>
  <si>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</si>
  <si>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</si>
  <si>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</si>
  <si>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</si>
  <si>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</si>
  <si>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</si>
  <si>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</si>
  <si>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</si>
  <si>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</si>
  <si>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</si>
  <si>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</si>
  <si>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</si>
  <si>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</si>
  <si>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</si>
  <si>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</si>
  <si>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</si>
  <si>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</si>
  <si>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</si>
  <si>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</si>
  <si>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</si>
  <si>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</si>
  <si>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</si>
  <si>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</si>
  <si>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</si>
  <si>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</si>
  <si>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</si>
  <si>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</si>
  <si>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</si>
  <si>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</si>
  <si>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</si>
  <si>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</si>
  <si>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</si>
  <si>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</si>
  <si>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</si>
  <si>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</si>
  <si>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</si>
  <si>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</si>
  <si>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</si>
  <si>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</si>
  <si>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</si>
  <si>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</si>
  <si>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</si>
  <si>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</si>
  <si>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</si>
  <si>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</si>
  <si>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</si>
  <si>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</si>
  <si>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</si>
  <si>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</si>
  <si>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</si>
  <si>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</si>
  <si>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</si>
  <si>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</si>
  <si>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</si>
  <si>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</si>
  <si>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</si>
  <si>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</si>
  <si>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</si>
  <si>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</si>
  <si>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</si>
  <si>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</si>
  <si>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</si>
  <si>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</si>
  <si>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</si>
  <si>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</si>
  <si>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</si>
  <si>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</si>
  <si>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</si>
  <si>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</si>
  <si>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</si>
  <si>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</si>
  <si>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</si>
  <si>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</si>
  <si>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</si>
  <si>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</si>
  <si>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</si>
  <si>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</si>
  <si>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</si>
  <si>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</si>
  <si>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</si>
  <si>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</si>
  <si>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</si>
  <si>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</si>
  <si>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</si>
  <si>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</si>
  <si>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</si>
  <si>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</si>
  <si>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</si>
  <si>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</si>
  <si>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</si>
  <si>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</si>
  <si>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</si>
  <si>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</si>
  <si>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</si>
  <si>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</si>
  <si>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</si>
  <si>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</si>
  <si>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</si>
  <si>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</si>
  <si>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</si>
  <si>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</si>
  <si>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</si>
  <si>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</si>
  <si>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</si>
  <si>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</si>
  <si>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</si>
  <si>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</si>
  <si>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</si>
  <si>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</si>
  <si>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</si>
  <si>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</si>
  <si>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</si>
  <si>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</si>
  <si>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</si>
  <si>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</si>
  <si>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</si>
  <si>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</si>
  <si>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</si>
  <si>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</si>
  <si>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</si>
  <si>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</si>
  <si>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</si>
  <si>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</si>
  <si>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</si>
  <si>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</si>
  <si>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</si>
  <si>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</si>
  <si>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</si>
  <si>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</si>
  <si>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</si>
  <si>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</si>
  <si>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</si>
  <si>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</si>
  <si>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</si>
  <si>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</si>
  <si>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</si>
  <si>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</si>
  <si>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</si>
  <si>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</si>
  <si>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</si>
  <si>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</si>
  <si>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</si>
  <si>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</si>
  <si>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</si>
  <si>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</si>
  <si>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</si>
  <si>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</si>
  <si>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</si>
  <si>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</si>
  <si>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</si>
  <si>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</si>
  <si>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</si>
  <si>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</si>
  <si>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</si>
  <si>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</si>
  <si>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</si>
  <si>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</si>
  <si>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</si>
  <si>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</si>
  <si>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</si>
  <si>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</si>
  <si>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</si>
  <si>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</si>
  <si>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</si>
  <si>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</si>
  <si>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</si>
  <si>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</si>
  <si>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</si>
  <si>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</si>
  <si>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</si>
  <si>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</si>
  <si>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</si>
  <si>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</si>
  <si>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</si>
  <si>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</si>
  <si>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</si>
  <si>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</si>
  <si>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</si>
  <si>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</si>
  <si>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</si>
  <si>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</si>
  <si>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</si>
  <si>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</si>
  <si>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</si>
  <si>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</si>
  <si>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</si>
  <si>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</si>
  <si>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</si>
  <si>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</si>
  <si>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</si>
  <si>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</si>
  <si>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</si>
  <si>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</si>
  <si>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</si>
  <si>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</si>
  <si>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</si>
  <si>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</si>
  <si>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</si>
  <si>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</si>
  <si>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</si>
  <si>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</si>
  <si>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</si>
  <si>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</si>
  <si>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</si>
  <si>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</si>
  <si>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</si>
  <si>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</si>
  <si>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</si>
  <si>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</si>
  <si>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</si>
  <si>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</si>
  <si>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</si>
  <si>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</si>
  <si>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</si>
  <si>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</si>
  <si>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</si>
  <si>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</si>
  <si>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</si>
  <si>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</si>
  <si>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</si>
  <si>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</si>
  <si>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</si>
  <si>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</si>
  <si>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</si>
  <si>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</si>
  <si>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</si>
  <si>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</si>
  <si>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</si>
  <si>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</si>
  <si>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</si>
  <si>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</si>
  <si>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</si>
  <si>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</si>
  <si>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</si>
  <si>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</si>
  <si>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</si>
  <si>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</si>
  <si>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</si>
  <si>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</si>
  <si>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</si>
  <si>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</si>
  <si>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</si>
  <si>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</si>
  <si>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</si>
  <si>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</si>
  <si>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</si>
  <si>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</si>
  <si>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</si>
  <si>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</si>
  <si>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</si>
  <si>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</si>
  <si>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</si>
  <si>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</si>
  <si>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</si>
  <si>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</si>
  <si>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</si>
  <si>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</si>
  <si>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</si>
  <si>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</si>
  <si>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</si>
  <si>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</si>
  <si>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</si>
  <si>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</si>
  <si>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</si>
  <si>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</si>
  <si>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</si>
  <si>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</si>
  <si>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</si>
  <si>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</si>
  <si>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</si>
  <si>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</si>
  <si>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</si>
  <si>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</si>
  <si>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</si>
  <si>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</si>
  <si>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</si>
  <si>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</si>
  <si>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</si>
  <si>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</si>
  <si>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</si>
  <si>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</si>
  <si>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</si>
  <si>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</si>
  <si>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</si>
  <si>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</si>
  <si>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</si>
  <si>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</si>
  <si>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</si>
  <si>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</si>
  <si>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</si>
  <si>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</si>
  <si>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</si>
  <si>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</si>
  <si>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</si>
  <si>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</si>
  <si>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</si>
  <si>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</si>
  <si>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</si>
  <si>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</si>
  <si>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</si>
  <si>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</si>
  <si>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</si>
  <si>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</si>
  <si>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</si>
  <si>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</si>
  <si>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</si>
  <si>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</si>
  <si>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</si>
  <si>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</si>
  <si>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</si>
  <si>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</si>
  <si>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</si>
  <si>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</si>
  <si>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</si>
  <si>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</si>
  <si>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</si>
  <si>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</si>
  <si>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</si>
  <si>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</si>
  <si>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</si>
  <si>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</si>
  <si>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</si>
  <si>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</si>
  <si>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</si>
  <si>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</si>
  <si>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</si>
  <si>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</si>
  <si>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</si>
  <si>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</si>
  <si>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</si>
  <si>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</si>
  <si>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</si>
  <si>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</si>
  <si>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</si>
  <si>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</si>
  <si>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</si>
  <si>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</si>
  <si>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</si>
  <si>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</si>
  <si>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</si>
  <si>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</si>
  <si>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</si>
  <si>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</si>
  <si>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</si>
  <si>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</si>
  <si>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</si>
  <si>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</si>
  <si>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</si>
  <si>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</si>
  <si>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</si>
  <si>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</si>
  <si>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</si>
  <si>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</si>
  <si>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</si>
  <si>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</si>
  <si>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</si>
  <si>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</si>
  <si>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</si>
  <si>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</si>
  <si>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</si>
  <si>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</si>
  <si>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</si>
  <si>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</si>
  <si>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</si>
  <si>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</si>
  <si>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</si>
  <si>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</si>
  <si>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</si>
  <si>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</si>
  <si>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</si>
  <si>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</si>
  <si>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</si>
  <si>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</si>
  <si>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</si>
  <si>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</si>
  <si>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</si>
  <si>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</si>
  <si>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</si>
  <si>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</si>
  <si>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</si>
  <si>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</si>
  <si>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</si>
  <si>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</si>
  <si>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</si>
  <si>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</si>
  <si>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</si>
  <si>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</si>
  <si>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</si>
  <si>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</si>
  <si>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</si>
  <si>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</si>
  <si>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</si>
  <si>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</si>
  <si>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</si>
  <si>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</si>
  <si>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</si>
  <si>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</si>
  <si>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</si>
  <si>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</si>
  <si>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</si>
  <si>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</si>
  <si>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</si>
  <si>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</si>
  <si>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</si>
  <si>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</si>
  <si>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</si>
  <si>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</si>
  <si>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</si>
  <si>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</si>
  <si>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</si>
  <si>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</si>
  <si>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</si>
  <si>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</si>
  <si>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</si>
  <si>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</si>
  <si>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</si>
  <si>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</si>
  <si>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</si>
  <si>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</si>
  <si>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</si>
  <si>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</si>
  <si>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</si>
  <si>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</si>
  <si>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</si>
  <si>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</si>
  <si>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</si>
  <si>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</si>
  <si>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</si>
  <si>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</si>
  <si>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</si>
  <si>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</si>
  <si>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</si>
  <si>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</si>
  <si>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</si>
  <si>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</si>
  <si>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</si>
  <si>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</si>
  <si>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</si>
  <si>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</si>
  <si>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</si>
  <si>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</si>
  <si>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</si>
  <si>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</si>
  <si>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</si>
  <si>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</si>
  <si>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</si>
  <si>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</si>
  <si>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</si>
  <si>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</si>
  <si>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</si>
  <si>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</si>
  <si>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</si>
  <si>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</si>
  <si>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</si>
  <si>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</si>
  <si>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</si>
  <si>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</si>
  <si>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</si>
  <si>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</si>
  <si>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</si>
  <si>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</si>
  <si>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</si>
  <si>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</si>
  <si>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</si>
  <si>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</si>
  <si>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</si>
  <si>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</si>
  <si>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</si>
  <si>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</si>
  <si>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</si>
  <si>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</si>
  <si>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</si>
  <si>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</si>
  <si>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</si>
  <si>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</si>
  <si>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</si>
  <si>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</si>
  <si>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</si>
  <si>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</si>
  <si>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</si>
  <si>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</si>
  <si>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</si>
  <si>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</si>
  <si>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</si>
  <si>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</si>
  <si>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</si>
  <si>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</si>
  <si>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</si>
  <si>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</si>
  <si>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</si>
  <si>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</si>
  <si>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</si>
  <si>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</si>
  <si>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</si>
  <si>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</si>
  <si>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</si>
  <si>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</si>
  <si>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</si>
  <si>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</si>
  <si>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</si>
  <si>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</si>
  <si>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</si>
  <si>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</si>
  <si>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</si>
  <si>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</si>
  <si>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</si>
  <si>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</si>
  <si>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</si>
  <si>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</si>
  <si>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</si>
  <si>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</si>
  <si>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</si>
  <si>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</si>
  <si>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</si>
  <si>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</si>
  <si>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</si>
  <si>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</si>
  <si>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</si>
  <si>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</si>
  <si>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</si>
  <si>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</si>
  <si>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</si>
  <si>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</si>
  <si>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</si>
  <si>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</si>
  <si>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</si>
  <si>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</si>
  <si>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</si>
  <si>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</si>
  <si>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</si>
  <si>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</si>
  <si>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</si>
  <si>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</si>
  <si>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</si>
  <si>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</si>
  <si>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</si>
  <si>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</si>
  <si>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</si>
  <si>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</si>
  <si>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</si>
  <si>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</si>
  <si>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</si>
  <si>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</si>
  <si>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</si>
  <si>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</si>
  <si>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</si>
  <si>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</si>
  <si>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</si>
  <si>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</si>
  <si>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</si>
  <si>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</si>
  <si>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</si>
  <si>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</si>
  <si>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</si>
  <si>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</si>
  <si>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</si>
  <si>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</si>
  <si>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</si>
  <si>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</si>
  <si>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</si>
  <si>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</si>
  <si>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</si>
  <si>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</si>
  <si>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</si>
  <si>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</si>
  <si>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</si>
  <si>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</si>
  <si>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</si>
  <si>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</si>
  <si>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</si>
  <si>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</si>
  <si>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</si>
  <si>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</si>
  <si>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</si>
  <si>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</si>
  <si>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</si>
  <si>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</si>
  <si>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</si>
  <si>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</si>
  <si>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</si>
  <si>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</si>
  <si>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</si>
  <si>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</si>
  <si>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</si>
  <si>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</si>
  <si>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</si>
  <si>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</si>
  <si>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</si>
  <si>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</si>
  <si>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</si>
  <si>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</si>
  <si>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</si>
  <si>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</si>
  <si>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</si>
  <si>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</si>
  <si>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</si>
  <si>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</si>
  <si>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</si>
  <si>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</si>
  <si>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</si>
  <si>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</si>
  <si>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</si>
  <si>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</si>
  <si>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</si>
  <si>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</si>
  <si>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</si>
  <si>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</si>
  <si>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</si>
  <si>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</si>
  <si>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</si>
  <si>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</si>
  <si>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</si>
  <si>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</si>
  <si>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</si>
  <si>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</si>
  <si>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</si>
  <si>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</si>
  <si>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</si>
  <si>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</si>
  <si>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</si>
  <si>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</si>
  <si>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</si>
  <si>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</si>
  <si>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</si>
  <si>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</si>
  <si>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</si>
  <si>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</si>
  <si>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</si>
  <si>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</si>
  <si>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</si>
  <si>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</si>
  <si>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</si>
  <si>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</si>
  <si>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</si>
  <si>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</si>
  <si>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</si>
  <si>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</si>
  <si>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</si>
  <si>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</si>
  <si>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</si>
  <si>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</si>
  <si>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</si>
  <si>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</si>
  <si>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</si>
  <si>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</si>
  <si>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</si>
  <si>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</si>
  <si>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</si>
  <si>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</si>
  <si>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</si>
  <si>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</si>
  <si>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</si>
  <si>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</si>
  <si>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</si>
  <si>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</si>
  <si>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</si>
  <si>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</si>
  <si>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</si>
  <si>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</si>
  <si>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</si>
  <si>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</si>
  <si>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</si>
  <si>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</si>
  <si>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</si>
  <si>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</si>
  <si>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</si>
  <si>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</si>
  <si>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</si>
  <si>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</si>
  <si>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</si>
  <si>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</si>
  <si>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</si>
  <si>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</si>
  <si>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</si>
  <si>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</si>
  <si>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</si>
  <si>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</si>
  <si>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</si>
  <si>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</si>
  <si>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</si>
  <si>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</si>
  <si>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</si>
  <si>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</si>
  <si>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</si>
  <si>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</si>
  <si>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</si>
  <si>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</si>
  <si>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</si>
  <si>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</si>
  <si>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</si>
  <si>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</si>
  <si>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</si>
  <si>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</si>
  <si>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</si>
  <si>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</si>
  <si>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</si>
  <si>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</si>
  <si>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</si>
  <si>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</si>
  <si>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</si>
  <si>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</si>
  <si>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</si>
  <si>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</si>
  <si>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</si>
  <si>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</si>
  <si>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</si>
  <si>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</si>
  <si>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</si>
  <si>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</si>
  <si>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</si>
  <si>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</si>
  <si>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</si>
  <si>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</si>
  <si>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</si>
  <si>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</si>
  <si>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</si>
  <si>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</si>
  <si>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</si>
  <si>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</si>
  <si>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</si>
  <si>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</si>
  <si>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</si>
  <si>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</si>
  <si>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</si>
  <si>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</si>
  <si>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</si>
  <si>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</si>
  <si>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</si>
  <si>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</si>
  <si>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</si>
  <si>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</si>
  <si>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</si>
  <si>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</si>
  <si>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</si>
  <si>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</si>
  <si>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</si>
  <si>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</si>
  <si>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</si>
  <si>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</si>
  <si>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</si>
  <si>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</si>
  <si>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</si>
  <si>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</si>
  <si>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</si>
  <si>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</si>
  <si>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</si>
  <si>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</si>
  <si>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</si>
  <si>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</si>
  <si>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</si>
  <si>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</si>
  <si>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</si>
  <si>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</si>
  <si>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</si>
  <si>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</si>
  <si>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</si>
  <si>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</si>
  <si>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</si>
  <si>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</si>
  <si>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</si>
  <si>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</si>
  <si>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</si>
  <si>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</si>
  <si>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</si>
  <si>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</si>
  <si>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</si>
  <si>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</si>
  <si>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</si>
  <si>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</si>
  <si>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</si>
  <si>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</si>
  <si>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</si>
  <si>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</si>
  <si>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</si>
  <si>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</si>
  <si>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</si>
  <si>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</si>
  <si>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</si>
  <si>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</si>
  <si>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</si>
  <si>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</si>
  <si>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</si>
  <si>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</si>
  <si>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</si>
  <si>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</si>
  <si>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</si>
  <si>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</si>
  <si>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</si>
  <si>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</si>
  <si>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</si>
  <si>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</si>
  <si>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</si>
  <si>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</si>
  <si>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</si>
  <si>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</si>
  <si>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</si>
  <si>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</si>
  <si>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</si>
  <si>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</si>
  <si>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</si>
  <si>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</si>
  <si>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</si>
  <si>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</si>
  <si>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</si>
  <si>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</si>
  <si>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</si>
  <si>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</si>
  <si>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</si>
  <si>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</si>
  <si>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</si>
  <si>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</si>
  <si>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</si>
  <si>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</si>
  <si>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</si>
  <si>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</si>
  <si>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</si>
  <si>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</si>
  <si>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</si>
  <si>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</si>
  <si>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</si>
  <si>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</si>
  <si>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</si>
  <si>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</si>
  <si>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</si>
  <si>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</si>
  <si>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</si>
  <si>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</si>
  <si>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</si>
  <si>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</si>
  <si>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</si>
  <si>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</si>
  <si>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</si>
  <si>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</si>
  <si>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</si>
  <si>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</si>
  <si>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</si>
  <si>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</si>
  <si>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</si>
  <si>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</si>
  <si>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</si>
  <si>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</si>
  <si>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</si>
  <si>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</si>
  <si>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</si>
  <si>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</si>
  <si>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</si>
  <si>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</si>
  <si>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</si>
  <si>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</si>
  <si>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</si>
  <si>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</si>
  <si>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</si>
  <si>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</si>
  <si>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</si>
  <si>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</si>
  <si>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</si>
  <si>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</si>
  <si>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</si>
  <si>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</si>
  <si>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</si>
  <si>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</si>
  <si>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</si>
  <si>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</si>
  <si>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</si>
  <si>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</si>
  <si>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</si>
  <si>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</si>
  <si>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</si>
  <si>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</si>
  <si>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</si>
  <si>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</si>
  <si>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</si>
  <si>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</si>
  <si>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</si>
  <si>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</si>
  <si>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</si>
  <si>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</si>
  <si>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</si>
  <si>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</si>
  <si>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</si>
  <si>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</si>
  <si>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</si>
  <si>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</si>
  <si>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</si>
  <si>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</si>
  <si>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</si>
  <si>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</si>
  <si>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</si>
  <si>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</si>
  <si>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</si>
  <si>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</si>
  <si>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</si>
  <si>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</si>
  <si>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</si>
  <si>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</si>
  <si>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</si>
  <si>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</si>
  <si>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</si>
  <si>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</si>
  <si>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</si>
  <si>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</si>
  <si>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</si>
  <si>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</si>
  <si>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</si>
  <si>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</si>
  <si>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</si>
  <si>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</si>
  <si>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</si>
  <si>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</si>
  <si>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</si>
  <si>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</si>
  <si>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</si>
  <si>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</si>
  <si>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</si>
  <si>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</si>
  <si>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</si>
  <si>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</si>
  <si>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</si>
  <si>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</si>
  <si>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</si>
  <si>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</si>
  <si>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</si>
  <si>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</si>
  <si>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</si>
  <si>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</si>
  <si>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</si>
  <si>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</si>
  <si>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</si>
  <si>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</si>
  <si>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</si>
  <si>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</si>
  <si>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</si>
  <si>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</si>
  <si>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</si>
  <si>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</si>
  <si>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</si>
  <si>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</si>
  <si>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</si>
  <si>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</si>
  <si>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</si>
  <si>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</si>
  <si>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</si>
  <si>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</si>
  <si>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</si>
  <si>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</si>
  <si>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</si>
  <si>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</si>
  <si>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</si>
  <si>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</si>
  <si>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</si>
  <si>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</si>
  <si>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</si>
  <si>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</si>
  <si>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</si>
  <si>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</si>
  <si>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</si>
  <si>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</si>
  <si>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</si>
  <si>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</si>
  <si>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</si>
  <si>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</si>
  <si>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</si>
  <si>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</si>
  <si>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</si>
  <si>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</si>
  <si>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</si>
  <si>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</si>
  <si>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</si>
  <si>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</si>
  <si>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</si>
  <si>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</si>
  <si>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</si>
  <si>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</si>
  <si>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</si>
  <si>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</si>
  <si>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</si>
  <si>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</si>
  <si>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</si>
  <si>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</si>
  <si>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</si>
  <si>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</si>
  <si>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</si>
  <si>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</si>
  <si>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</si>
  <si>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</si>
  <si>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</si>
  <si>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</si>
  <si>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</si>
  <si>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</si>
  <si>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</si>
  <si>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</si>
  <si>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</si>
  <si>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</si>
  <si>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</si>
  <si>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</si>
  <si>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</si>
  <si>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</si>
  <si>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</si>
  <si>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</si>
  <si>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</si>
  <si>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</si>
  <si>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</si>
  <si>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</si>
  <si>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</si>
  <si>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</si>
  <si>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</si>
  <si>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</si>
  <si>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</si>
  <si>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</si>
  <si>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</si>
  <si>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</si>
  <si>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</si>
  <si>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</si>
  <si>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</si>
  <si>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</si>
  <si>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</si>
  <si>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</si>
  <si>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</si>
  <si>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</si>
  <si>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</si>
  <si>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</si>
  <si>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</si>
  <si>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</si>
  <si>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</si>
  <si>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</si>
  <si>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</si>
  <si>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</si>
  <si>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</si>
  <si>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</si>
  <si>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</si>
  <si>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</si>
  <si>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</si>
  <si>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</si>
  <si>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</si>
  <si>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</si>
  <si>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</si>
  <si>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</si>
  <si>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</si>
  <si>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</si>
  <si>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</si>
  <si>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</si>
  <si>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</si>
  <si>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</si>
  <si>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</si>
  <si>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</si>
  <si>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</si>
  <si>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</si>
  <si>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</si>
  <si>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</si>
  <si>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</si>
  <si>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</si>
  <si>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</si>
  <si>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</si>
  <si>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</si>
  <si>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</si>
  <si>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</si>
  <si>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</si>
  <si>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</si>
  <si>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</si>
  <si>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</si>
  <si>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</si>
  <si>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</si>
  <si>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</si>
  <si>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</si>
  <si>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</si>
  <si>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</si>
  <si>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</si>
  <si>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</si>
  <si>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</si>
  <si>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</si>
  <si>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</si>
  <si>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</si>
  <si>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</si>
  <si>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</si>
  <si>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</si>
  <si>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</si>
  <si>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</si>
  <si>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</si>
  <si>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</si>
  <si>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</si>
  <si>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</si>
  <si>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</si>
  <si>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</si>
  <si>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</si>
  <si>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</si>
  <si>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</si>
  <si>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</si>
  <si>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</si>
  <si>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</si>
  <si>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</si>
  <si>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</si>
  <si>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</si>
  <si>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</si>
  <si>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</si>
  <si>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</si>
  <si>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</si>
  <si>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</si>
  <si>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</si>
  <si>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</si>
  <si>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</si>
  <si>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</si>
  <si>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</si>
  <si>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</si>
  <si>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</si>
  <si>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</si>
  <si>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</si>
  <si>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</si>
  <si>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</si>
  <si>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</si>
  <si>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</si>
  <si>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</si>
  <si>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</si>
  <si>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</si>
  <si>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</si>
  <si>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</si>
  <si>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</si>
  <si>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</si>
  <si>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</si>
  <si>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</si>
  <si>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</si>
  <si>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</si>
  <si>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</si>
  <si>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</si>
  <si>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</si>
  <si>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</si>
  <si>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</si>
  <si>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</si>
  <si>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</si>
  <si>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</si>
  <si>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</si>
  <si>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</si>
  <si>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</si>
  <si>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</si>
  <si>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</si>
  <si>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</si>
  <si>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</si>
  <si>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</si>
  <si>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</si>
  <si>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</si>
  <si>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</si>
  <si>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</si>
  <si>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</si>
  <si>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</si>
  <si>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</si>
  <si>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</si>
  <si>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</si>
  <si>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</si>
  <si>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</si>
  <si>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</si>
  <si>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</si>
  <si>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</si>
  <si>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</si>
  <si>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</si>
  <si>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</si>
  <si>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</si>
  <si>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</si>
  <si>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</si>
  <si>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</si>
  <si>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</si>
  <si>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</si>
  <si>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</si>
  <si>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</si>
  <si>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</si>
  <si>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</si>
  <si>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</si>
  <si>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</si>
  <si>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</si>
  <si>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</si>
  <si>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</si>
  <si>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</si>
  <si>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</si>
  <si>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</si>
  <si>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</si>
  <si>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</si>
  <si>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</si>
  <si>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</si>
  <si>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</si>
  <si>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</si>
  <si>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</si>
  <si>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</si>
  <si>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</si>
  <si>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</si>
  <si>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</si>
  <si>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</si>
  <si>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</si>
  <si>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</si>
  <si>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</si>
  <si>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</si>
  <si>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</si>
  <si>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</si>
  <si>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</si>
  <si>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</si>
  <si>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</si>
  <si>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</si>
  <si>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</si>
  <si>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</si>
  <si>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</si>
  <si>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</si>
  <si>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</si>
  <si>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</si>
  <si>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</si>
  <si>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</si>
  <si>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</si>
  <si>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</si>
  <si>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</si>
  <si>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</si>
  <si>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</si>
  <si>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</si>
  <si>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</si>
  <si>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</si>
  <si>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</si>
  <si>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</si>
  <si>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</si>
  <si>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</si>
  <si>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</si>
  <si>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</si>
  <si>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</si>
  <si>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</si>
  <si>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</si>
  <si>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</si>
  <si>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</si>
  <si>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</si>
  <si>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</si>
  <si>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</si>
  <si>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</si>
  <si>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</si>
  <si>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</si>
  <si>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</si>
  <si>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</si>
  <si>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</si>
  <si>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</si>
  <si>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</si>
  <si>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</si>
  <si>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</si>
  <si>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</si>
  <si>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</si>
  <si>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</si>
  <si>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</si>
  <si>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</si>
  <si>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</si>
  <si>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</si>
  <si>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</si>
  <si>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</si>
  <si>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</si>
  <si>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</si>
  <si>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</si>
  <si>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</si>
  <si>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</si>
  <si>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</si>
  <si>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</si>
  <si>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</si>
  <si>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</si>
  <si>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</si>
  <si>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</si>
  <si>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</si>
  <si>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</si>
  <si>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</si>
  <si>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</si>
  <si>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</si>
  <si>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</si>
  <si>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</si>
  <si>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</si>
  <si>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</si>
  <si>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</si>
  <si>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</si>
  <si>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</si>
  <si>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</si>
  <si>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</si>
  <si>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</si>
  <si>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</si>
  <si>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</si>
  <si>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</si>
  <si>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</si>
  <si>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</si>
  <si>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</si>
  <si>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</si>
  <si>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</si>
  <si>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</si>
  <si>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</si>
  <si>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</si>
  <si>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</si>
  <si>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</si>
  <si>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</si>
  <si>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</si>
  <si>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</si>
  <si>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</si>
  <si>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</si>
  <si>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</si>
  <si>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</si>
  <si>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</si>
  <si>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</si>
  <si>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</si>
  <si>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</si>
  <si>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</si>
  <si>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</si>
  <si>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</si>
  <si>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</si>
  <si>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</si>
  <si>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</si>
  <si>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</si>
  <si>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</si>
  <si>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</si>
  <si>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</si>
  <si>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</si>
  <si>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</si>
  <si>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</si>
  <si>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</si>
  <si>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</si>
  <si>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</si>
  <si>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</si>
  <si>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</si>
  <si>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</si>
  <si>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</si>
  <si>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</si>
  <si>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</si>
  <si>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</si>
  <si>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</si>
  <si>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</si>
  <si>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</si>
  <si>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</si>
  <si>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</si>
  <si>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</si>
  <si>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</si>
  <si>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</si>
  <si>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</si>
  <si>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</si>
  <si>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</si>
  <si>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</si>
  <si>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</si>
  <si>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</si>
  <si>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</si>
  <si>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</si>
  <si>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</si>
  <si>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</si>
  <si>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</si>
  <si>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</si>
  <si>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</si>
  <si>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</si>
  <si>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</si>
  <si>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</si>
  <si>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</si>
  <si>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</si>
  <si>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</si>
  <si>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</si>
  <si>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</si>
  <si>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</si>
  <si>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</si>
  <si>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</si>
  <si>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</si>
  <si>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</si>
  <si>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</si>
  <si>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</si>
  <si>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</si>
  <si>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</si>
  <si>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</si>
  <si>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</si>
  <si>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</si>
  <si>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</si>
  <si>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</si>
  <si>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</si>
  <si>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</si>
  <si>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</si>
  <si>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</si>
  <si>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</si>
  <si>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</si>
  <si>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</si>
  <si>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</si>
  <si>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</si>
  <si>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</si>
  <si>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</si>
  <si>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</si>
  <si>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</si>
  <si>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</si>
  <si>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</si>
  <si>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</si>
  <si>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</si>
  <si>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</si>
  <si>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</si>
  <si>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</si>
  <si>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</si>
  <si>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</si>
  <si>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</si>
  <si>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</si>
  <si>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</si>
  <si>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</si>
  <si>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</si>
  <si>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</si>
  <si>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</si>
  <si>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</si>
  <si>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</si>
  <si>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</si>
  <si>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</si>
  <si>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</si>
  <si>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</si>
  <si>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</si>
  <si>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</si>
  <si>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</si>
  <si>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</si>
  <si>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</si>
  <si>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</si>
  <si>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</si>
  <si>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</si>
  <si>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</si>
  <si>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</si>
  <si>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</si>
  <si>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</si>
  <si>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</si>
  <si>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</si>
  <si>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</si>
  <si>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</si>
  <si>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</si>
  <si>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</si>
  <si>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</si>
  <si>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</si>
  <si>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</si>
  <si>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</si>
  <si>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</si>
  <si>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</si>
  <si>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</si>
  <si>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</si>
  <si>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</si>
  <si>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</si>
  <si>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</si>
  <si>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</si>
  <si>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</si>
  <si>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</si>
  <si>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</si>
  <si>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</si>
  <si>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</si>
  <si>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</si>
  <si>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</si>
  <si>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</si>
  <si>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</si>
  <si>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</si>
  <si>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</si>
  <si>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</si>
  <si>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</si>
  <si>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</si>
  <si>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</si>
  <si>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</si>
  <si>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</si>
  <si>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</si>
  <si>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</si>
  <si>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</si>
  <si>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</si>
  <si>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</si>
  <si>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</si>
  <si>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</si>
  <si>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</si>
  <si>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</si>
  <si>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</si>
  <si>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</si>
  <si>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</si>
  <si>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</si>
  <si>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</si>
  <si>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</si>
  <si>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</si>
  <si>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</si>
  <si>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</si>
  <si>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</si>
  <si>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</si>
  <si>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</si>
  <si>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</si>
  <si>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</si>
  <si>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</si>
  <si>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</si>
  <si>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</si>
  <si>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</si>
  <si>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</si>
  <si>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</si>
  <si>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</si>
  <si>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</si>
  <si>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</si>
  <si>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</si>
  <si>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</si>
  <si>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</si>
  <si>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</si>
  <si>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</si>
  <si>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</si>
  <si>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</si>
  <si>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</si>
  <si>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</si>
  <si>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</si>
  <si>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</si>
  <si>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</si>
  <si>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</si>
  <si>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</si>
  <si>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</si>
  <si>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</si>
  <si>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</si>
  <si>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</si>
  <si>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</si>
  <si>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</si>
  <si>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</si>
  <si>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</si>
  <si>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</si>
  <si>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</si>
  <si>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</si>
  <si>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</si>
  <si>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</si>
  <si>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</si>
  <si>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</si>
  <si>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</si>
  <si>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</si>
  <si>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</si>
  <si>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</si>
  <si>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</si>
  <si>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</si>
  <si>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</si>
  <si>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</si>
  <si>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</si>
  <si>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</si>
  <si>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</si>
  <si>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</si>
  <si>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</si>
  <si>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</si>
  <si>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</si>
  <si>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</si>
  <si>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</si>
  <si>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</si>
  <si>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</si>
  <si>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</si>
  <si>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</si>
  <si>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</si>
  <si>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</si>
  <si>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</si>
  <si>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</si>
  <si>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</si>
  <si>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</si>
  <si>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</si>
  <si>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</si>
  <si>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</si>
  <si>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</si>
  <si>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</si>
  <si>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</si>
  <si>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</si>
  <si>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</si>
  <si>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</si>
  <si>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</si>
  <si>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</si>
  <si>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</si>
  <si>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</si>
  <si>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</si>
  <si>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</si>
  <si>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</si>
  <si>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</si>
  <si>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</si>
  <si>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</si>
  <si>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</si>
  <si>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</si>
  <si>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</si>
  <si>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</si>
  <si>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</si>
  <si>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</si>
  <si>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</si>
  <si>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</si>
  <si>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</si>
  <si>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</si>
  <si>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</si>
  <si>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</si>
  <si>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</si>
  <si>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</si>
  <si>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</si>
  <si>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</si>
  <si>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</si>
  <si>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</si>
  <si>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</si>
  <si>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</si>
  <si>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</si>
  <si>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</si>
  <si>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</si>
  <si>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</si>
  <si>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</si>
  <si>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</si>
  <si>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</si>
  <si>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</si>
  <si>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</si>
  <si>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</si>
  <si>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</si>
  <si>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</si>
  <si>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</si>
  <si>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</si>
  <si>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</si>
  <si>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</si>
  <si>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</si>
  <si>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</si>
  <si>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</si>
  <si>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</si>
  <si>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</si>
  <si>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</si>
  <si>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</si>
  <si>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</si>
  <si>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</si>
  <si>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</si>
  <si>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</si>
  <si>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</si>
  <si>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</si>
  <si>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</si>
  <si>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</si>
  <si>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</si>
  <si>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</si>
  <si>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</si>
  <si>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</si>
  <si>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</si>
  <si>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</si>
  <si>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</si>
  <si>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</si>
  <si>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</si>
  <si>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</si>
  <si>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</si>
  <si>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</si>
  <si>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</si>
  <si>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</si>
  <si>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</si>
  <si>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</si>
  <si>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</si>
  <si>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</si>
  <si>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</si>
  <si>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</si>
  <si>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</si>
  <si>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</si>
  <si>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</si>
  <si>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</si>
  <si>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</si>
  <si>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</si>
  <si>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</si>
  <si>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</si>
  <si>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</si>
  <si>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</si>
  <si>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</si>
  <si>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</si>
  <si>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</si>
  <si>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</si>
  <si>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</si>
  <si>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</si>
  <si>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</si>
  <si>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</si>
  <si>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</si>
  <si>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</si>
  <si>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</si>
  <si>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</si>
  <si>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</si>
  <si>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</si>
  <si>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</si>
  <si>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</si>
  <si>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</si>
  <si>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</si>
  <si>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</si>
  <si>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</si>
  <si>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</si>
  <si>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</si>
  <si>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</si>
  <si>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</si>
  <si>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</si>
  <si>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</si>
  <si>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</si>
  <si>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</si>
  <si>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</si>
  <si>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</si>
  <si>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</si>
  <si>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</si>
  <si>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</si>
  <si>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</si>
  <si>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</si>
  <si>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</si>
  <si>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</si>
  <si>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</si>
  <si>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</si>
  <si>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</si>
  <si>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</si>
  <si>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</si>
  <si>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</si>
  <si>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</si>
  <si>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</si>
  <si>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</si>
  <si>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</si>
  <si>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</si>
  <si>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</si>
  <si>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</si>
  <si>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</si>
  <si>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</si>
  <si>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</si>
  <si>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</si>
  <si>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</si>
  <si>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</si>
  <si>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</si>
  <si>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</si>
  <si>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</si>
  <si>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</si>
  <si>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</si>
  <si>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</si>
  <si>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</si>
  <si>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</si>
  <si>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</si>
  <si>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</si>
  <si>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</si>
  <si>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</si>
  <si>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</si>
  <si>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</si>
  <si>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</si>
  <si>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</si>
  <si>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</si>
  <si>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</si>
  <si>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</si>
  <si>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</si>
  <si>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</si>
  <si>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</si>
  <si>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</si>
  <si>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</si>
  <si>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</si>
  <si>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</si>
  <si>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</si>
  <si>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</si>
  <si>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</si>
  <si>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</si>
  <si>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</si>
  <si>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</si>
  <si>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</si>
  <si>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</si>
  <si>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</si>
  <si>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</si>
  <si>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</si>
  <si>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</si>
  <si>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</si>
  <si>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</si>
  <si>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</si>
  <si>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</si>
  <si>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</si>
  <si>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</si>
  <si>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</si>
  <si>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</si>
  <si>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</si>
  <si>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</si>
  <si>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</si>
  <si>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</si>
  <si>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</si>
  <si>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</si>
  <si>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</si>
  <si>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</si>
  <si>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</si>
  <si>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</si>
  <si>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</si>
  <si>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</si>
  <si>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</si>
  <si>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</si>
  <si>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</si>
  <si>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</si>
  <si>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</si>
  <si>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</si>
  <si>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</si>
  <si>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</si>
  <si>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</si>
  <si>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</si>
  <si>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</si>
  <si>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</si>
  <si>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</si>
  <si>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</si>
  <si>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</si>
  <si>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</si>
  <si>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</si>
  <si>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</si>
  <si>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</si>
  <si>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</si>
  <si>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</si>
  <si>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</si>
  <si>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</si>
  <si>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</si>
  <si>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</si>
  <si>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</si>
  <si>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</si>
  <si>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</si>
  <si>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</si>
  <si>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</si>
  <si>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</si>
  <si>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</si>
  <si>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</si>
  <si>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</si>
  <si>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</si>
  <si>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</si>
  <si>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</si>
  <si>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</si>
  <si>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</si>
  <si>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</si>
  <si>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</si>
  <si>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</si>
  <si>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</si>
  <si>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</si>
  <si>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</si>
  <si>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</si>
  <si>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</si>
  <si>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</si>
  <si>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</si>
  <si>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</si>
  <si>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</si>
  <si>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</si>
  <si>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</si>
  <si>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</si>
  <si>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</si>
  <si>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</si>
  <si>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</si>
  <si>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</si>
  <si>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</si>
  <si>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</si>
  <si>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</si>
  <si>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</si>
  <si>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</si>
  <si>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</si>
  <si>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</si>
  <si>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</si>
  <si>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</si>
  <si>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</si>
  <si>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</si>
  <si>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</si>
  <si>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</si>
  <si>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</si>
  <si>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</si>
  <si>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</si>
  <si>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</si>
  <si>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</si>
  <si>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</si>
  <si>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</si>
  <si>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</si>
  <si>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</si>
  <si>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</si>
  <si>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</si>
  <si>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</si>
  <si>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</si>
  <si>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</si>
  <si>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</si>
  <si>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</si>
  <si>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</si>
  <si>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</si>
  <si>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</si>
  <si>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</si>
  <si>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</si>
  <si>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</si>
  <si>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</si>
  <si>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</si>
  <si>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</si>
  <si>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</si>
  <si>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</si>
  <si>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</si>
  <si>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</si>
  <si>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</si>
  <si>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</si>
  <si>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</si>
  <si>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</si>
  <si>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</si>
  <si>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</si>
  <si>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</si>
  <si>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</si>
  <si>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</si>
  <si>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</si>
  <si>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</si>
  <si>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</si>
  <si>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</si>
  <si>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</si>
  <si>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</si>
  <si>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</si>
  <si>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</si>
  <si>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</si>
  <si>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</si>
  <si>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</si>
  <si>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</si>
  <si>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</si>
  <si>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</si>
  <si>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</si>
  <si>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</si>
  <si>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</si>
  <si>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</si>
  <si>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</si>
  <si>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</si>
  <si>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</si>
  <si>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</si>
  <si>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</si>
  <si>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</si>
  <si>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</si>
  <si>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</si>
  <si>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</si>
  <si>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</si>
  <si>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</si>
  <si>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</si>
  <si>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</si>
  <si>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</si>
  <si>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</si>
  <si>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</si>
  <si>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</si>
  <si>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</si>
  <si>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</si>
  <si>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</si>
  <si>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</si>
  <si>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</si>
  <si>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</si>
  <si>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</si>
  <si>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</si>
  <si>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</si>
  <si>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</si>
  <si>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</si>
  <si>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</si>
  <si>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</si>
  <si>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</si>
  <si>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</si>
  <si>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</si>
  <si>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</si>
  <si>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</si>
  <si>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</si>
  <si>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</si>
  <si>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</si>
  <si>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</si>
  <si>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</si>
  <si>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</si>
  <si>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</si>
  <si>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</si>
  <si>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</si>
  <si>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</si>
  <si>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</si>
  <si>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</si>
  <si>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</si>
  <si>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</si>
  <si>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</si>
  <si>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</si>
  <si>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</si>
  <si>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</si>
  <si>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</si>
  <si>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</si>
  <si>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</si>
  <si>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</si>
  <si>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</si>
  <si>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</si>
  <si>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</si>
  <si>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</si>
  <si>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</si>
  <si>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</si>
  <si>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</si>
  <si>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</si>
  <si>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</si>
  <si>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</si>
  <si>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</si>
  <si>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</si>
  <si>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</si>
  <si>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</si>
  <si>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</si>
  <si>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</si>
  <si>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</si>
  <si>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</si>
  <si>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</si>
  <si>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</si>
  <si>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</si>
  <si>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</si>
  <si>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</si>
  <si>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</si>
  <si>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</si>
  <si>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</si>
  <si>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</si>
  <si>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</si>
  <si>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</si>
  <si>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</si>
  <si>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</si>
  <si>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</si>
  <si>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</si>
  <si>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</si>
  <si>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</si>
  <si>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</si>
  <si>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</si>
  <si>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</si>
  <si>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</si>
  <si>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</si>
  <si>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</si>
  <si>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</si>
  <si>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</si>
  <si>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</si>
  <si>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</si>
  <si>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</si>
  <si>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</si>
  <si>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</si>
  <si>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</si>
  <si>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</si>
  <si>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</si>
  <si>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</si>
  <si>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</si>
  <si>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</si>
  <si>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</si>
  <si>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</si>
  <si>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</si>
  <si>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</si>
  <si>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</si>
  <si>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</si>
  <si>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</si>
  <si>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</si>
  <si>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</si>
  <si>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</si>
  <si>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</si>
  <si>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</si>
  <si>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</si>
  <si>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</si>
  <si>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</si>
  <si>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</si>
  <si>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</si>
  <si>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</si>
  <si>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</si>
  <si>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</si>
  <si>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</si>
  <si>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</si>
  <si>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</si>
  <si>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</si>
  <si>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</si>
  <si>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</si>
  <si>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</si>
  <si>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</si>
  <si>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</si>
  <si>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</si>
  <si>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</si>
  <si>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</si>
  <si>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</si>
  <si>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</si>
  <si>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</si>
  <si>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</si>
  <si>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</si>
  <si>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</si>
  <si>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</si>
  <si>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</si>
  <si>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</si>
  <si>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</si>
  <si>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</si>
  <si>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</si>
  <si>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</si>
  <si>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</si>
  <si>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</si>
  <si>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</si>
  <si>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</si>
  <si>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</si>
  <si>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</si>
  <si>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</si>
  <si>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</si>
  <si>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</si>
  <si>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</si>
  <si>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</si>
  <si>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</si>
  <si>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</si>
  <si>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</si>
  <si>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</si>
  <si>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</si>
  <si>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</si>
  <si>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</si>
  <si>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</si>
  <si>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</si>
  <si>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</si>
  <si>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</si>
  <si>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</si>
  <si>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</si>
  <si>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</si>
  <si>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</si>
  <si>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</si>
  <si>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</si>
  <si>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</si>
  <si>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</si>
  <si>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</si>
  <si>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</si>
  <si>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</si>
  <si>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</si>
  <si>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</si>
  <si>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</si>
  <si>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</si>
  <si>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</si>
  <si>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</si>
  <si>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</si>
  <si>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</si>
  <si>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</si>
  <si>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</si>
  <si>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</si>
  <si>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</si>
  <si>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</si>
  <si>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</si>
  <si>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</si>
  <si>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</si>
  <si>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</si>
  <si>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</si>
  <si>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</si>
  <si>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</si>
  <si>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</si>
  <si>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</si>
  <si>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</si>
  <si>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</si>
  <si>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</si>
  <si>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</si>
  <si>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</si>
  <si>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</si>
  <si>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</si>
  <si>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</si>
  <si>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</si>
  <si>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</si>
  <si>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</si>
  <si>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</si>
  <si>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</si>
  <si>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</si>
  <si>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</si>
  <si>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</si>
  <si>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</si>
  <si>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</si>
  <si>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</si>
  <si>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</si>
  <si>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</si>
  <si>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</si>
  <si>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</si>
  <si>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</si>
  <si>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</si>
  <si>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</si>
  <si>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</si>
  <si>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</si>
  <si>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</si>
  <si>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</si>
  <si>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</si>
  <si>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</si>
  <si>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</si>
  <si>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</si>
  <si>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</si>
  <si>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</si>
  <si>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</si>
  <si>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</si>
  <si>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</si>
  <si>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</si>
  <si>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</si>
  <si>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</si>
  <si>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</si>
  <si>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</si>
  <si>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</si>
  <si>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</si>
  <si>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</si>
  <si>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</si>
  <si>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</si>
  <si>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</si>
  <si>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</si>
  <si>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</si>
  <si>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</si>
  <si>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</si>
  <si>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</si>
  <si>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</si>
  <si>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</si>
  <si>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</si>
  <si>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</si>
  <si>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</si>
  <si>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</si>
  <si>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</si>
  <si>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</si>
  <si>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</si>
  <si>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</si>
  <si>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</si>
  <si>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</si>
  <si>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</si>
  <si>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</si>
  <si>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</si>
  <si>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</si>
  <si>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</si>
  <si>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</si>
  <si>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</si>
  <si>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</si>
  <si>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</si>
  <si>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</si>
  <si>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</si>
  <si>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</si>
  <si>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</si>
  <si>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</si>
  <si>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</si>
  <si>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</si>
  <si>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</si>
  <si>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</si>
  <si>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</si>
  <si>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</si>
  <si>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</si>
  <si>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</si>
  <si>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</si>
  <si>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</si>
  <si>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</si>
  <si>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</si>
  <si>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</si>
  <si>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</si>
  <si>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</si>
  <si>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</si>
  <si>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</si>
  <si>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</si>
  <si>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</si>
  <si>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</si>
  <si>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</si>
  <si>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</si>
  <si>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</si>
  <si>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</si>
  <si>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</si>
  <si>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</si>
  <si>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</si>
  <si>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</si>
  <si>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</si>
  <si>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</si>
  <si>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</si>
  <si>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</si>
  <si>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</si>
  <si>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</si>
  <si>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</si>
  <si>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</si>
  <si>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</si>
  <si>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</si>
  <si>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</si>
  <si>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</si>
  <si>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</si>
  <si>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</si>
  <si>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</si>
  <si>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</si>
  <si>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</si>
  <si>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</si>
  <si>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</si>
  <si>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</si>
  <si>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</si>
  <si>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</si>
  <si>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</si>
  <si>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</si>
  <si>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</si>
  <si>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</si>
  <si>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</si>
  <si>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</si>
  <si>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</si>
  <si>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</si>
  <si>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</si>
  <si>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</si>
  <si>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</si>
  <si>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</si>
  <si>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</si>
  <si>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</si>
  <si>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</si>
  <si>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</si>
  <si>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</si>
  <si>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</si>
  <si>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</si>
  <si>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</si>
  <si>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</si>
  <si>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</si>
  <si>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</si>
  <si>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</si>
  <si>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</si>
  <si>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</si>
  <si>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</si>
  <si>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</si>
  <si>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</si>
  <si>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</si>
  <si>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</si>
  <si>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</si>
  <si>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</si>
  <si>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</si>
  <si>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</si>
  <si>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</si>
  <si>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</si>
  <si>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</si>
  <si>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</si>
  <si>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</si>
  <si>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</si>
  <si>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</si>
  <si>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</si>
  <si>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</si>
  <si>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</si>
  <si>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</si>
  <si>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</si>
  <si>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</si>
  <si>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</si>
  <si>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</si>
  <si>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</si>
  <si>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</si>
  <si>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</si>
  <si>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</si>
  <si>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</si>
  <si>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</si>
  <si>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</si>
  <si>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</si>
  <si>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</si>
  <si>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</si>
  <si>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</si>
  <si>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</si>
  <si>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</si>
  <si>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</si>
  <si>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</si>
  <si>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</si>
  <si>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</si>
  <si>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</si>
  <si>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</si>
  <si>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</si>
  <si>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</si>
  <si>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</si>
  <si>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</si>
  <si>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</si>
  <si>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</si>
  <si>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</si>
  <si>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</si>
  <si>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</si>
  <si>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</si>
  <si>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</si>
  <si>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</si>
  <si>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</si>
  <si>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</si>
  <si>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</si>
  <si>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</si>
  <si>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</si>
  <si>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</si>
  <si>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</si>
  <si>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</si>
  <si>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</si>
  <si>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</si>
  <si>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</si>
  <si>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</si>
  <si>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</si>
  <si>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</si>
  <si>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</si>
  <si>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</si>
  <si>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</si>
  <si>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</si>
  <si>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</si>
  <si>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</si>
  <si>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</si>
  <si>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</si>
  <si>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</si>
  <si>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</si>
  <si>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</si>
  <si>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</si>
  <si>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</si>
  <si>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</si>
  <si>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</si>
  <si>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</si>
  <si>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</si>
  <si>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</si>
  <si>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</si>
  <si>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</si>
  <si>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</si>
  <si>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</si>
  <si>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</si>
  <si>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</si>
  <si>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</si>
  <si>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</si>
  <si>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</si>
  <si>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</si>
  <si>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</si>
  <si>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</si>
  <si>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</si>
  <si>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</si>
  <si>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</si>
  <si>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</si>
  <si>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</si>
  <si>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</si>
  <si>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</si>
  <si>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</si>
  <si>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</si>
  <si>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</si>
  <si>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</si>
  <si>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</si>
  <si>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</si>
  <si>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</si>
  <si>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</si>
  <si>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</si>
  <si>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</si>
  <si>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</si>
  <si>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</si>
  <si>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</si>
  <si>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</si>
  <si>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</si>
  <si>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</si>
  <si>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</si>
  <si>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</si>
  <si>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</si>
  <si>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</si>
  <si>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</si>
  <si>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</si>
  <si>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</si>
  <si>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</si>
  <si>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</si>
  <si>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</si>
  <si>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</si>
  <si>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</si>
  <si>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</si>
  <si>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</si>
  <si>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</si>
  <si>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</si>
  <si>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</si>
  <si>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</si>
  <si>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</si>
  <si>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</si>
  <si>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</si>
  <si>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</si>
  <si>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</si>
  <si>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</si>
  <si>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</si>
  <si>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</si>
  <si>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</si>
  <si>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</si>
  <si>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</si>
  <si>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</si>
  <si>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</si>
  <si>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</si>
  <si>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</si>
  <si>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</si>
  <si>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</si>
  <si>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</si>
  <si>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</si>
  <si>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</si>
  <si>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</si>
  <si>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</si>
  <si>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</si>
  <si>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</si>
  <si>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</si>
  <si>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</si>
  <si>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</si>
  <si>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</si>
  <si>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</si>
  <si>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</si>
  <si>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</si>
  <si>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</si>
  <si>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</si>
  <si>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</si>
  <si>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</si>
  <si>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</si>
  <si>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</si>
  <si>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</si>
  <si>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</si>
  <si>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</si>
  <si>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</si>
  <si>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</si>
  <si>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</si>
  <si>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</si>
  <si>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</si>
  <si>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</si>
  <si>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</si>
  <si>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</si>
  <si>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</si>
  <si>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</si>
  <si>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</si>
  <si>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</si>
  <si>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</si>
  <si>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</si>
  <si>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</si>
  <si>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</si>
  <si>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</si>
  <si>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</si>
  <si>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</si>
  <si>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</si>
  <si>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</si>
  <si>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</si>
  <si>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</si>
  <si>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</si>
  <si>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</si>
  <si>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</si>
  <si>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</si>
  <si>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</si>
  <si>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</si>
  <si>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</si>
  <si>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</si>
  <si>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</si>
  <si>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</si>
  <si>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</si>
  <si>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</si>
  <si>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</si>
  <si>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</si>
  <si>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</si>
  <si>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</si>
  <si>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</si>
  <si>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</si>
  <si>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</si>
  <si>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</si>
  <si>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</si>
  <si>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</si>
  <si>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</si>
  <si>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</si>
  <si>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</si>
  <si>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</si>
  <si>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</si>
  <si>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</si>
  <si>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</si>
  <si>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</si>
  <si>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</si>
  <si>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</si>
  <si>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</si>
  <si>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</si>
  <si>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</si>
  <si>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</si>
  <si>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</si>
  <si>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</si>
  <si>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</si>
  <si>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</si>
  <si>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</si>
  <si>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</si>
  <si>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</si>
  <si>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</si>
  <si>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</si>
  <si>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</si>
  <si>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</si>
  <si>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</si>
  <si>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</si>
  <si>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</si>
  <si>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</si>
  <si>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</si>
  <si>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</si>
  <si>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</si>
  <si>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</si>
  <si>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</si>
  <si>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</si>
  <si>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</si>
  <si>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</si>
  <si>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</si>
  <si>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</si>
  <si>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</si>
  <si>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</si>
  <si>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</si>
  <si>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</si>
  <si>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</si>
  <si>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</si>
  <si>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</si>
  <si>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</si>
  <si>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</si>
  <si>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</si>
  <si>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</si>
  <si>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</si>
  <si>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</si>
  <si>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</si>
  <si>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</si>
  <si>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</si>
  <si>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</si>
  <si>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</si>
  <si>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</si>
  <si>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</si>
  <si>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</si>
  <si>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</si>
  <si>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</si>
  <si>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</si>
  <si>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</si>
  <si>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</si>
  <si>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</si>
  <si>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</si>
  <si>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</si>
  <si>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</si>
  <si>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</si>
  <si>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</si>
  <si>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</si>
  <si>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</si>
  <si>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</si>
  <si>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</si>
  <si>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</si>
  <si>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</si>
  <si>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</si>
  <si>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</si>
  <si>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</si>
  <si>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</si>
  <si>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</si>
  <si>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</si>
  <si>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</si>
  <si>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</si>
  <si>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</si>
  <si>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</si>
  <si>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</si>
  <si>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</si>
  <si>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</si>
  <si>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</si>
  <si>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</si>
  <si>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</si>
  <si>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</si>
  <si>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</si>
  <si>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</si>
  <si>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</si>
  <si>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</si>
  <si>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</si>
  <si>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</si>
  <si>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</si>
  <si>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</si>
  <si>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</si>
  <si>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</si>
  <si>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</si>
  <si>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</si>
  <si>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</si>
  <si>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</si>
  <si>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</si>
  <si>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</si>
  <si>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</si>
  <si>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</si>
  <si>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</si>
  <si>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</si>
  <si>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</si>
  <si>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</si>
  <si>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</si>
  <si>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</si>
  <si>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</si>
  <si>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</si>
  <si>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</si>
  <si>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</si>
  <si>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</si>
  <si>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</si>
  <si>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</si>
  <si>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</si>
  <si>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</si>
  <si>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</si>
  <si>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</si>
  <si>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</si>
  <si>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</si>
  <si>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</si>
  <si>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</si>
  <si>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</si>
  <si>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</si>
  <si>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</si>
  <si>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</si>
  <si>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</si>
  <si>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</si>
  <si>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</si>
  <si>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</si>
  <si>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</si>
  <si>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</si>
  <si>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</si>
  <si>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</si>
  <si>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</si>
  <si>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</si>
  <si>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</si>
  <si>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</si>
  <si>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</si>
  <si>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</si>
  <si>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</si>
  <si>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</si>
  <si>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</si>
  <si>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</si>
  <si>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</si>
  <si>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</si>
  <si>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</si>
  <si>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</si>
  <si>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</si>
  <si>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</si>
  <si>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</si>
  <si>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</si>
  <si>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</si>
  <si>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</si>
  <si>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</si>
  <si>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</si>
  <si>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</si>
  <si>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</si>
  <si>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</si>
  <si>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</si>
  <si>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</si>
  <si>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</si>
  <si>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</si>
  <si>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</si>
  <si>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</si>
  <si>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</si>
  <si>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</si>
  <si>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</si>
  <si>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</si>
  <si>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</si>
  <si>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</si>
  <si>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</si>
  <si>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</si>
  <si>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</si>
  <si>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</si>
  <si>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</si>
  <si>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</si>
  <si>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</si>
  <si>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</si>
  <si>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</si>
  <si>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</si>
  <si>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</si>
  <si>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</si>
  <si>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</si>
  <si>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</si>
  <si>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</si>
  <si>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</si>
  <si>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</si>
  <si>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</si>
  <si>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</si>
  <si>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</si>
  <si>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</si>
  <si>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</si>
  <si>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</si>
  <si>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</si>
  <si>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</si>
  <si>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</si>
  <si>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</si>
  <si>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</si>
  <si>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</si>
  <si>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</si>
  <si>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</si>
  <si>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</si>
  <si>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</si>
  <si>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</si>
  <si>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</si>
  <si>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</si>
  <si>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</si>
  <si>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</si>
  <si>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</si>
  <si>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</si>
  <si>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</si>
  <si>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</si>
  <si>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</si>
  <si>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</si>
  <si>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</si>
  <si>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</si>
  <si>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</si>
  <si>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</si>
  <si>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</si>
  <si>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</si>
  <si>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</si>
  <si>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</si>
  <si>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</si>
  <si>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</si>
  <si>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</si>
  <si>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</si>
  <si>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</si>
  <si>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</si>
  <si>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</si>
  <si>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</si>
  <si>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</si>
  <si>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</si>
  <si>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</si>
  <si>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</si>
  <si>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</si>
  <si>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</si>
  <si>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</si>
  <si>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</si>
  <si>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</si>
  <si>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</si>
  <si>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</si>
  <si>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</si>
  <si>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</si>
  <si>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</si>
  <si>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</si>
  <si>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</si>
  <si>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</si>
  <si>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</si>
  <si>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</si>
  <si>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</si>
  <si>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</si>
  <si>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</si>
  <si>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</si>
  <si>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</si>
  <si>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</si>
  <si>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</si>
  <si>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</si>
  <si>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</si>
  <si>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</si>
  <si>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</si>
  <si>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</si>
  <si>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</si>
  <si>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</si>
  <si>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</si>
  <si>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</si>
  <si>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</si>
  <si>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</si>
  <si>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</si>
  <si>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</si>
  <si>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</si>
  <si>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</si>
  <si>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</si>
  <si>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</si>
  <si>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</si>
  <si>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</si>
  <si>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</si>
  <si>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</si>
  <si>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</si>
  <si>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</si>
  <si>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</si>
  <si>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</si>
  <si>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</si>
  <si>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</si>
  <si>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</si>
  <si>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</si>
  <si>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</si>
  <si>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</si>
  <si>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</si>
  <si>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</si>
  <si>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</si>
  <si>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</si>
  <si>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</si>
  <si>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</si>
  <si>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</si>
  <si>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</si>
  <si>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</si>
  <si>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</si>
  <si>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</si>
  <si>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</si>
  <si>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</si>
  <si>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</si>
  <si>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</si>
  <si>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</si>
  <si>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</si>
  <si>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</si>
  <si>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</si>
  <si>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</si>
  <si>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</si>
  <si>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</si>
  <si>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</si>
  <si>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</si>
  <si>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</si>
  <si>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</si>
  <si>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</si>
  <si>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</si>
  <si>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</si>
  <si>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</si>
  <si>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</si>
  <si>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</si>
  <si>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</si>
  <si>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</si>
  <si>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</si>
  <si>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</si>
  <si>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</si>
  <si>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</si>
  <si>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</si>
  <si>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</si>
  <si>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</si>
  <si>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</si>
  <si>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</si>
  <si>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</si>
  <si>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</si>
  <si>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</si>
  <si>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</si>
  <si>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</si>
  <si>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</si>
  <si>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</si>
  <si>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</si>
  <si>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</si>
  <si>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</si>
  <si>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</si>
  <si>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</si>
  <si>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</si>
  <si>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</si>
  <si>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</si>
  <si>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</si>
  <si>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</si>
  <si>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</si>
  <si>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</si>
  <si>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</si>
  <si>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</si>
  <si>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</si>
  <si>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</si>
  <si>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</si>
  <si>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</si>
  <si>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</si>
  <si>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</si>
  <si>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</si>
  <si>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</si>
  <si>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</si>
  <si>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</si>
  <si>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</si>
  <si>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</si>
  <si>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</si>
  <si>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</si>
  <si>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</si>
  <si>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</si>
  <si>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</si>
  <si>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</si>
  <si>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</si>
  <si>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</si>
  <si>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</si>
  <si>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</si>
  <si>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</si>
  <si>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</si>
  <si>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</si>
  <si>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</si>
  <si>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</si>
  <si>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</si>
  <si>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</si>
  <si>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</si>
  <si>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</si>
  <si>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</si>
  <si>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</si>
  <si>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</si>
  <si>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</si>
  <si>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</si>
  <si>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</si>
  <si>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</si>
  <si>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</si>
  <si>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</si>
  <si>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</si>
  <si>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</si>
  <si>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</si>
  <si>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</si>
  <si>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</si>
  <si>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</si>
  <si>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</si>
  <si>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</si>
  <si>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</si>
  <si>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</si>
  <si>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</si>
  <si>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</si>
  <si>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</si>
  <si>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</si>
  <si>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</si>
  <si>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</si>
  <si>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</si>
  <si>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</si>
  <si>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</si>
  <si>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</si>
  <si>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</si>
  <si>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</si>
  <si>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</si>
  <si>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</si>
  <si>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</si>
  <si>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</si>
  <si>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</si>
  <si>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</si>
  <si>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</si>
  <si>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</si>
  <si>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</si>
  <si>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</si>
  <si>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</si>
  <si>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</si>
  <si>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</si>
  <si>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</si>
  <si>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</si>
  <si>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</si>
  <si>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</si>
  <si>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</si>
  <si>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</si>
  <si>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</si>
  <si>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</si>
  <si>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</si>
  <si>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</si>
  <si>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</si>
  <si>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</si>
  <si>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</si>
  <si>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</si>
  <si>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</si>
  <si>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</si>
  <si>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</si>
  <si>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</si>
  <si>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</si>
  <si>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</si>
  <si>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</si>
  <si>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</si>
  <si>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</si>
  <si>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</si>
  <si>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</si>
  <si>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</si>
  <si>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</si>
  <si>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</si>
  <si>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</si>
  <si>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</si>
  <si>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</si>
  <si>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</si>
  <si>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</si>
  <si>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</si>
  <si>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</si>
  <si>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</si>
  <si>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</si>
  <si>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</si>
  <si>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</si>
  <si>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</si>
  <si>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</si>
  <si>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</si>
  <si>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</si>
  <si>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</si>
  <si>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</si>
  <si>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</si>
  <si>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</si>
  <si>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</si>
  <si>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</si>
  <si>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</si>
  <si>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</si>
  <si>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</si>
  <si>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</si>
  <si>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</si>
  <si>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</si>
  <si>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</si>
  <si>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</si>
  <si>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</si>
  <si>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</si>
  <si>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</si>
  <si>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</si>
  <si>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</si>
  <si>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</si>
  <si>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</si>
  <si>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</si>
  <si>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</si>
  <si>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</si>
  <si>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</si>
  <si>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</si>
  <si>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</si>
  <si>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</si>
  <si>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</si>
  <si>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</si>
  <si>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</si>
  <si>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</si>
  <si>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</si>
  <si>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</si>
  <si>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</si>
  <si>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</si>
  <si>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</si>
  <si>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</si>
  <si>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</si>
  <si>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</si>
  <si>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</si>
  <si>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</si>
  <si>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</si>
  <si>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</si>
  <si>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</si>
  <si>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</si>
  <si>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</si>
  <si>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</si>
  <si>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</si>
  <si>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</si>
  <si>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</si>
  <si>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</si>
  <si>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</si>
  <si>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</si>
  <si>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</si>
  <si>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</si>
  <si>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</si>
  <si>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</si>
  <si>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</si>
  <si>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</si>
  <si>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</si>
  <si>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</si>
  <si>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</si>
  <si>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</si>
  <si>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</si>
  <si>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</si>
  <si>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</si>
  <si>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</si>
  <si>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</si>
  <si>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</si>
  <si>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</si>
  <si>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</si>
  <si>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</si>
  <si>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</si>
  <si>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</si>
  <si>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</si>
  <si>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</si>
  <si>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</si>
  <si>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</si>
  <si>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</si>
  <si>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</si>
  <si>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</si>
  <si>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</si>
  <si>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</si>
  <si>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</si>
  <si>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</si>
  <si>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</si>
  <si>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</si>
  <si>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</si>
  <si>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</si>
  <si>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</si>
  <si>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</si>
  <si>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</si>
  <si>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</si>
  <si>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</si>
  <si>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</si>
  <si>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</si>
  <si>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</si>
  <si>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</si>
  <si>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</si>
  <si>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</si>
  <si>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</si>
  <si>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</si>
  <si>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</si>
  <si>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</si>
  <si>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</si>
  <si>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</si>
  <si>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</si>
  <si>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</si>
  <si>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</si>
  <si>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</si>
  <si>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</si>
  <si>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</si>
  <si>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</si>
  <si>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</si>
  <si>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</si>
  <si>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</si>
  <si>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</si>
  <si>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</si>
  <si>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</si>
  <si>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</si>
  <si>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</si>
  <si>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</si>
  <si>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</si>
  <si>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</si>
  <si>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</si>
  <si>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</si>
  <si>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</si>
  <si>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</si>
  <si>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</si>
  <si>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</si>
  <si>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</si>
  <si>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</si>
  <si>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</si>
  <si>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</si>
  <si>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</si>
  <si>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</si>
  <si>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</si>
  <si>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</si>
  <si>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</si>
  <si>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</si>
  <si>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</si>
  <si>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</si>
  <si>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</si>
  <si>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</si>
  <si>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</si>
  <si>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</si>
  <si>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</si>
  <si>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</si>
  <si>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</si>
  <si>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</si>
  <si>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</si>
  <si>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</si>
  <si>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</si>
  <si>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</si>
  <si>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</si>
  <si>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</si>
  <si>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</si>
  <si>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</si>
  <si>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</si>
  <si>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</si>
  <si>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</si>
  <si>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</si>
  <si>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</si>
  <si>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</si>
  <si>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</si>
  <si>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</si>
  <si>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</si>
  <si>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</si>
  <si>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</si>
  <si>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</si>
  <si>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</si>
  <si>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</si>
  <si>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</si>
  <si>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</si>
  <si>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</si>
  <si>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</si>
  <si>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</si>
  <si>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</si>
  <si>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</si>
  <si>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</si>
  <si>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</si>
  <si>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</si>
  <si>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</si>
  <si>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</si>
  <si>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</si>
  <si>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</si>
  <si>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</si>
  <si>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</si>
  <si>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</si>
  <si>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</si>
  <si>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</si>
  <si>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</si>
  <si>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</si>
  <si>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</si>
  <si>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</si>
  <si>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</si>
  <si>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</si>
  <si>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</si>
  <si>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</si>
  <si>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</si>
  <si>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</si>
  <si>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</si>
  <si>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</si>
  <si>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</si>
  <si>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</si>
  <si>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</si>
  <si>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</si>
  <si>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</si>
  <si>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</si>
  <si>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</si>
  <si>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</si>
  <si>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</si>
  <si>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</si>
  <si>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</si>
  <si>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</si>
  <si>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</si>
  <si>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</si>
  <si>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</si>
  <si>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</si>
  <si>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</si>
  <si>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</si>
  <si>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</si>
  <si>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</si>
  <si>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</si>
  <si>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</si>
  <si>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</si>
  <si>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</si>
  <si>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</si>
  <si>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</si>
  <si>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</si>
  <si>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</si>
  <si>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</si>
  <si>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</si>
  <si>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</si>
  <si>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</si>
  <si>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</si>
  <si>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</si>
  <si>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</si>
  <si>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</si>
  <si>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</si>
  <si>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</si>
  <si>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</si>
  <si>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</si>
  <si>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</si>
  <si>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</si>
  <si>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</si>
  <si>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</si>
  <si>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</si>
  <si>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</si>
  <si>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</si>
  <si>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</si>
  <si>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</si>
  <si>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</si>
  <si>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</si>
  <si>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</si>
  <si>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</si>
  <si>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</si>
  <si>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</si>
  <si>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</si>
  <si>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</si>
  <si>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</si>
  <si>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</si>
  <si>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</si>
  <si>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</si>
  <si>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</si>
  <si>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</si>
  <si>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</si>
  <si>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</si>
  <si>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</si>
  <si>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</si>
  <si>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</si>
  <si>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</si>
  <si>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</si>
  <si>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</si>
  <si>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</si>
  <si>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</si>
  <si>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</si>
  <si>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</si>
  <si>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</si>
  <si>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</si>
  <si>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</si>
  <si>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</si>
  <si>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</si>
  <si>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</si>
  <si>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</si>
  <si>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</si>
  <si>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</si>
  <si>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</si>
  <si>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</si>
  <si>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</si>
  <si>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</si>
  <si>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</si>
  <si>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</si>
  <si>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</si>
  <si>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</si>
  <si>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</si>
  <si>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</si>
  <si>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</si>
  <si>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</si>
  <si>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</si>
  <si>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</si>
  <si>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</si>
  <si>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</si>
  <si>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</si>
  <si>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</si>
  <si>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</si>
  <si>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</si>
  <si>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</si>
  <si>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</si>
  <si>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</si>
  <si>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</si>
  <si>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</si>
  <si>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</si>
  <si>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</si>
  <si>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</si>
  <si>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</si>
  <si>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</si>
  <si>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</si>
  <si>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</si>
  <si>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</si>
  <si>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</si>
  <si>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</si>
  <si>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</si>
  <si>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</si>
  <si>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</si>
  <si>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</si>
  <si>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</si>
  <si>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</si>
  <si>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</si>
  <si>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</si>
  <si>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</si>
  <si>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</si>
  <si>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</si>
  <si>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</si>
  <si>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</si>
  <si>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</si>
  <si>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</si>
  <si>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</si>
  <si>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</si>
  <si>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</si>
  <si>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</si>
  <si>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</si>
  <si>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</si>
  <si>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</si>
  <si>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</si>
  <si>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</si>
  <si>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</si>
  <si>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</si>
  <si>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</si>
  <si>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</si>
  <si>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</si>
  <si>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</si>
  <si>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</si>
  <si>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</si>
  <si>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</si>
  <si>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</si>
  <si>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</si>
  <si>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</si>
  <si>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</si>
  <si>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</si>
  <si>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</si>
  <si>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</si>
  <si>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</si>
  <si>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</si>
  <si>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</si>
  <si>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</si>
  <si>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</si>
  <si>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</si>
  <si>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</si>
  <si>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</si>
  <si>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</si>
  <si>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</si>
  <si>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</si>
  <si>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</si>
  <si>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</si>
  <si>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</si>
  <si>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</si>
  <si>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</si>
  <si>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</si>
  <si>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</si>
  <si>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</si>
  <si>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</si>
  <si>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</si>
  <si>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</si>
  <si>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</si>
  <si>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</si>
  <si>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</si>
  <si>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</si>
  <si>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</si>
  <si>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</si>
  <si>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</si>
  <si>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</si>
  <si>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</si>
  <si>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</si>
  <si>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</si>
  <si>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</si>
  <si>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</si>
  <si>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</si>
  <si>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</si>
  <si>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</si>
  <si>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</si>
  <si>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</si>
  <si>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</si>
  <si>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</si>
  <si>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</si>
  <si>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</si>
  <si>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</si>
  <si>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</si>
  <si>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</si>
  <si>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</si>
  <si>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</si>
  <si>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</si>
  <si>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</si>
  <si>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</si>
  <si>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</si>
  <si>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</si>
  <si>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</si>
  <si>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</si>
  <si>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</si>
  <si>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</si>
  <si>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</si>
  <si>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</si>
  <si>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</si>
  <si>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</si>
  <si>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</si>
  <si>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</si>
  <si>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</si>
  <si>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</si>
  <si>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</si>
  <si>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</si>
  <si>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</si>
  <si>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</si>
  <si>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</si>
  <si>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</si>
  <si>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</si>
  <si>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</si>
  <si>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</si>
  <si>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</si>
  <si>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</si>
  <si>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</si>
  <si>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</si>
  <si>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</si>
  <si>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</si>
  <si>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</si>
  <si>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</si>
  <si>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</si>
  <si>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</si>
  <si>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</si>
  <si>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</si>
  <si>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</si>
  <si>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</si>
  <si>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</si>
  <si>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</si>
  <si>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</si>
  <si>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</si>
  <si>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</si>
  <si>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</si>
  <si>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</si>
  <si>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</si>
  <si>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</si>
  <si>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</si>
  <si>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</si>
  <si>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</si>
  <si>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</si>
  <si>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</si>
  <si>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</si>
  <si>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</si>
  <si>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</si>
  <si>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</si>
  <si>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</si>
  <si>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</si>
  <si>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</si>
  <si>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</si>
  <si>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</si>
  <si>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</si>
  <si>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</si>
  <si>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</si>
  <si>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</si>
  <si>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</si>
  <si>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</si>
  <si>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</si>
  <si>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</si>
  <si>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</si>
  <si>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</si>
  <si>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</si>
  <si>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</si>
  <si>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</si>
  <si>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</si>
  <si>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</si>
  <si>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</si>
  <si>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</si>
  <si>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</si>
  <si>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</si>
  <si>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</si>
  <si>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</si>
  <si>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</si>
  <si>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</si>
  <si>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</si>
  <si>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</si>
  <si>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</si>
  <si>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</si>
  <si>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</si>
  <si>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</si>
  <si>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</si>
  <si>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</si>
  <si>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</si>
  <si>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</si>
  <si>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</si>
  <si>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</si>
  <si>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</si>
  <si>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</si>
  <si>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</si>
  <si>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</si>
  <si>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</si>
  <si>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</si>
  <si>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</si>
  <si>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</si>
  <si>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</si>
  <si>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</si>
  <si>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</si>
  <si>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</si>
  <si>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</si>
  <si>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</si>
  <si>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</si>
  <si>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</si>
  <si>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</si>
  <si>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</si>
  <si>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</si>
  <si>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</si>
  <si>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</si>
  <si>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</si>
  <si>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</si>
  <si>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</si>
  <si>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</si>
  <si>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</si>
  <si>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</si>
  <si>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</si>
  <si>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</si>
  <si>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</si>
  <si>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</si>
  <si>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</si>
  <si>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</si>
  <si>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</si>
  <si>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</si>
  <si>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</si>
  <si>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</si>
  <si>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</si>
  <si>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</si>
  <si>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</si>
  <si>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</si>
  <si>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</si>
  <si>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</si>
  <si>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</si>
  <si>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</si>
  <si>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</si>
  <si>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</si>
  <si>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</si>
  <si>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</si>
  <si>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</si>
  <si>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</si>
  <si>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</si>
  <si>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</si>
  <si>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</si>
  <si>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</si>
  <si>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</si>
  <si>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</si>
  <si>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</si>
  <si>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</si>
  <si>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</si>
  <si>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</si>
  <si>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</si>
  <si>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</si>
  <si>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</si>
  <si>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</si>
  <si>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</si>
  <si>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</si>
  <si>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</si>
  <si>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</si>
  <si>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</si>
  <si>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</si>
  <si>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</si>
  <si>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</si>
  <si>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</si>
  <si>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</si>
  <si>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</si>
  <si>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</si>
  <si>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</si>
  <si>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</si>
  <si>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</si>
  <si>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</si>
  <si>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</si>
  <si>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</si>
  <si>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</si>
  <si>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</si>
  <si>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</si>
  <si>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</si>
  <si>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</si>
  <si>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</si>
  <si>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</si>
  <si>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</si>
  <si>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</si>
  <si>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</si>
  <si>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</si>
  <si>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</si>
  <si>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</si>
  <si>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</si>
  <si>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</si>
  <si>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</si>
  <si>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</si>
  <si>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</si>
  <si>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</si>
  <si>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</si>
  <si>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</si>
  <si>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</si>
  <si>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</si>
  <si>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</si>
  <si>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</si>
  <si>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</si>
  <si>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</si>
  <si>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</si>
  <si>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</si>
  <si>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</si>
  <si>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</si>
  <si>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</si>
  <si>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</si>
  <si>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</si>
  <si>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</si>
  <si>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</si>
  <si>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</si>
  <si>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</si>
  <si>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</si>
  <si>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</si>
  <si>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</si>
  <si>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</si>
  <si>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</si>
  <si>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</si>
  <si>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</si>
  <si>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</si>
  <si>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</si>
  <si>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</si>
  <si>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</si>
  <si>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</si>
  <si>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</si>
  <si>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</si>
  <si>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</si>
  <si>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</si>
  <si>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</si>
  <si>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</si>
  <si>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</si>
  <si>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</si>
  <si>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</si>
  <si>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</si>
  <si>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</si>
  <si>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</si>
  <si>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</si>
  <si>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</si>
  <si>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</si>
  <si>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</si>
  <si>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</si>
  <si>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</si>
  <si>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</si>
  <si>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</si>
  <si>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</si>
  <si>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</si>
  <si>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</si>
  <si>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</si>
  <si>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</si>
  <si>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</si>
  <si>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</si>
  <si>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</si>
  <si>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</si>
  <si>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</si>
  <si>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</si>
  <si>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</si>
  <si>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</si>
  <si>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</si>
  <si>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</si>
  <si>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</si>
  <si>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</si>
  <si>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</si>
  <si>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</si>
  <si>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</si>
  <si>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</si>
  <si>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</si>
  <si>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</si>
  <si>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</si>
  <si>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</si>
  <si>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</si>
  <si>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</si>
  <si>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</si>
  <si>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</si>
  <si>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</si>
  <si>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</si>
  <si>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</si>
  <si>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</si>
  <si>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</si>
  <si>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</si>
  <si>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</si>
  <si>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</si>
  <si>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</si>
  <si>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</si>
  <si>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</si>
  <si>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</si>
  <si>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</si>
  <si>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</si>
  <si>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</si>
  <si>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</si>
  <si>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</si>
  <si>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</si>
  <si>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</si>
  <si>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</si>
  <si>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</si>
  <si>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</si>
  <si>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</si>
  <si>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</si>
  <si>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</si>
  <si>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</si>
  <si>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</si>
  <si>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</si>
  <si>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</si>
  <si>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</si>
  <si>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</si>
  <si>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</si>
  <si>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</si>
  <si>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</si>
  <si>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</si>
  <si>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</si>
  <si>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</si>
  <si>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</si>
  <si>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</si>
  <si>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</si>
  <si>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</si>
  <si>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</si>
  <si>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</si>
  <si>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</si>
  <si>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</si>
  <si>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</si>
  <si>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</si>
  <si>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</si>
  <si>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</si>
  <si>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</si>
  <si>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</si>
  <si>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</si>
  <si>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</si>
  <si>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</si>
  <si>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</si>
  <si>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</si>
  <si>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</si>
  <si>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</si>
  <si>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</si>
  <si>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</si>
  <si>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</si>
  <si>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</si>
  <si>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</si>
  <si>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</si>
  <si>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</si>
  <si>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</si>
  <si>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</si>
  <si>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</si>
  <si>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</si>
  <si>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</si>
  <si>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</si>
  <si>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</si>
  <si>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</si>
  <si>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</si>
  <si>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</si>
  <si>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</si>
  <si>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</si>
  <si>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</si>
  <si>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</si>
  <si>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</si>
  <si>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</si>
  <si>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</si>
  <si>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</si>
  <si>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</si>
  <si>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</si>
  <si>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</si>
  <si>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</si>
  <si>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</si>
  <si>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</si>
  <si>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</si>
  <si>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</si>
  <si>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</si>
  <si>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</si>
  <si>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</si>
  <si>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</si>
  <si>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</si>
  <si>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</si>
  <si>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</si>
  <si>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</si>
  <si>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</si>
  <si>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</si>
  <si>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</si>
  <si>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</si>
  <si>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</si>
  <si>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</si>
  <si>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</si>
  <si>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</si>
  <si>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</si>
  <si>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</si>
  <si>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</si>
  <si>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</si>
  <si>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</si>
  <si>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</si>
  <si>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</si>
  <si>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</si>
  <si>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</si>
  <si>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</si>
  <si>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</si>
  <si>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</si>
  <si>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</si>
  <si>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</si>
  <si>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</si>
  <si>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</si>
  <si>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</si>
  <si>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</si>
  <si>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</si>
  <si>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</si>
  <si>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</si>
  <si>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</si>
  <si>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</si>
  <si>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</si>
  <si>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</si>
  <si>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</si>
  <si>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</si>
  <si>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</si>
  <si>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</si>
  <si>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</si>
  <si>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</si>
  <si>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</si>
  <si>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</si>
  <si>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</si>
  <si>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</si>
  <si>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</si>
  <si>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</si>
  <si>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</si>
  <si>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</si>
  <si>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</si>
  <si>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</si>
  <si>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</si>
  <si>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</si>
  <si>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</si>
  <si>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</si>
  <si>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</si>
  <si>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</si>
  <si>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</si>
  <si>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</si>
  <si>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</si>
  <si>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</si>
  <si>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</si>
  <si>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</si>
  <si>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</si>
  <si>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</si>
  <si>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</si>
  <si>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</si>
  <si>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</si>
  <si>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</si>
  <si>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</si>
  <si>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</si>
  <si>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</si>
  <si>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</si>
  <si>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</si>
  <si>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</si>
  <si>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</si>
  <si>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</si>
  <si>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</si>
  <si>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</si>
  <si>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</si>
  <si>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</si>
  <si>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</si>
  <si>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</si>
  <si>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</si>
  <si>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</si>
  <si>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</si>
  <si>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</si>
  <si>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</si>
  <si>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</si>
  <si>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</si>
  <si>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</si>
  <si>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</si>
  <si>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</si>
  <si>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</si>
  <si>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</si>
  <si>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</si>
  <si>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</si>
  <si>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</si>
  <si>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</si>
  <si>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</si>
  <si>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</si>
  <si>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</si>
  <si>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</si>
  <si>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</si>
  <si>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</si>
  <si>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</si>
  <si>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</si>
  <si>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</si>
  <si>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</si>
  <si>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</si>
  <si>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</si>
  <si>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</si>
  <si>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</si>
  <si>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</si>
  <si>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</si>
  <si>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</si>
  <si>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</si>
  <si>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</si>
  <si>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</si>
  <si>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</si>
  <si>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</si>
  <si>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</si>
  <si>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</si>
  <si>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</si>
  <si>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</si>
  <si>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</si>
  <si>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</si>
  <si>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</si>
  <si>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</si>
  <si>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</si>
  <si>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</si>
  <si>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</si>
  <si>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</si>
  <si>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</si>
  <si>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</si>
  <si>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</si>
  <si>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</si>
  <si>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</si>
  <si>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</si>
  <si>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</si>
  <si>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</si>
  <si>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</si>
  <si>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</si>
  <si>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</si>
  <si>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</si>
  <si>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</si>
  <si>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</si>
  <si>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</si>
  <si>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</si>
  <si>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</si>
  <si>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</si>
  <si>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</si>
  <si>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</si>
  <si>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</si>
  <si>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</si>
  <si>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</si>
  <si>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</si>
  <si>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</si>
  <si>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</si>
  <si>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</si>
  <si>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</si>
  <si>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</si>
  <si>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</si>
  <si>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</si>
  <si>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</si>
  <si>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</si>
  <si>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</si>
  <si>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</si>
  <si>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</si>
  <si>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</si>
  <si>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</si>
  <si>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</si>
  <si>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</si>
  <si>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</si>
  <si>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</si>
  <si>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</si>
  <si>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</si>
  <si>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</si>
  <si>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</si>
  <si>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</si>
  <si>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</si>
  <si>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</si>
  <si>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</si>
  <si>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</si>
  <si>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</si>
  <si>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</si>
  <si>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</si>
  <si>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</si>
  <si>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</si>
  <si>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</si>
  <si>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</si>
  <si>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</si>
  <si>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</si>
  <si>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</si>
  <si>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</si>
  <si>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</si>
  <si>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</si>
  <si>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</si>
  <si>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</si>
  <si>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</si>
  <si>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</si>
  <si>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</si>
  <si>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</si>
  <si>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</si>
  <si>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</si>
  <si>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</si>
  <si>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</si>
  <si>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</si>
  <si>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</si>
  <si>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</si>
  <si>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</si>
  <si>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</si>
  <si>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</si>
  <si>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</si>
  <si>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</si>
  <si>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</si>
  <si>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</si>
  <si>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</si>
  <si>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</si>
  <si>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</si>
  <si>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</si>
  <si>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</si>
  <si>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</si>
  <si>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</si>
  <si>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</si>
  <si>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</si>
  <si>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</si>
  <si>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</si>
  <si>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</si>
  <si>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</si>
  <si>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</si>
  <si>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</si>
  <si>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</si>
  <si>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</si>
  <si>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</si>
  <si>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</si>
  <si>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</si>
  <si>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</si>
  <si>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</si>
  <si>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</si>
  <si>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</si>
  <si>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</si>
  <si>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</si>
  <si>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</si>
  <si>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</si>
  <si>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</si>
  <si>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</si>
  <si>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</si>
  <si>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</si>
  <si>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</si>
  <si>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</si>
  <si>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</si>
  <si>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</si>
  <si>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</si>
  <si>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</si>
  <si>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</si>
  <si>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</si>
  <si>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</si>
  <si>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</si>
  <si>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</si>
  <si>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</si>
  <si>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</si>
  <si>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</si>
  <si>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</si>
  <si>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</si>
  <si>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</si>
  <si>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</si>
  <si>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</si>
  <si>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</si>
  <si>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</si>
  <si>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</si>
  <si>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</si>
  <si>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</si>
  <si>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</si>
  <si>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</si>
  <si>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</si>
  <si>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</si>
  <si>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</si>
  <si>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</si>
  <si>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</si>
  <si>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</si>
  <si>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</si>
  <si>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</si>
  <si>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</si>
  <si>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</si>
  <si>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</si>
  <si>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</si>
  <si>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</si>
  <si>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</si>
  <si>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</si>
  <si>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</si>
  <si>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</si>
  <si>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</si>
  <si>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</si>
  <si>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</si>
  <si>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</si>
  <si>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</si>
  <si>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</si>
  <si>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</si>
  <si>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</si>
  <si>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</si>
  <si>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</si>
  <si>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</si>
  <si>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</si>
  <si>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</si>
  <si>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</si>
  <si>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</si>
  <si>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</si>
  <si>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</si>
  <si>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</si>
  <si>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</si>
  <si>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</si>
  <si>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</si>
  <si>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</si>
  <si>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</si>
  <si>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</si>
  <si>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</si>
  <si>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</si>
  <si>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</si>
  <si>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</si>
  <si>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</si>
  <si>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</si>
  <si>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</si>
  <si>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</si>
  <si>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</si>
  <si>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</si>
  <si>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</si>
  <si>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</si>
  <si>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</si>
  <si>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</si>
  <si>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</si>
  <si>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</si>
  <si>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</si>
  <si>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</si>
  <si>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</si>
  <si>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</si>
  <si>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</si>
  <si>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</si>
  <si>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</si>
  <si>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</si>
  <si>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</si>
  <si>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</si>
  <si>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</si>
  <si>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</si>
  <si>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</si>
  <si>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</si>
  <si>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</si>
  <si>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</si>
  <si>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</si>
  <si>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</si>
  <si>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</si>
  <si>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</si>
  <si>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</si>
  <si>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</si>
  <si>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</si>
  <si>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</si>
  <si>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</si>
  <si>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</si>
  <si>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</si>
  <si>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</si>
  <si>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</si>
  <si>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</si>
  <si>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</si>
  <si>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</si>
  <si>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</si>
  <si>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</si>
  <si>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</si>
  <si>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</si>
  <si>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</si>
  <si>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</si>
  <si>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</si>
  <si>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</si>
  <si>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</si>
  <si>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</si>
  <si>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</si>
  <si>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</si>
  <si>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</si>
  <si>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</si>
  <si>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</si>
  <si>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</si>
  <si>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</si>
  <si>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</si>
  <si>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</si>
  <si>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</si>
  <si>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</si>
  <si>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</si>
  <si>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</si>
  <si>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</si>
  <si>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</si>
  <si>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</si>
  <si>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</si>
  <si>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</si>
  <si>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</si>
  <si>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</si>
  <si>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</si>
  <si>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</si>
  <si>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</si>
  <si>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</si>
  <si>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</si>
  <si>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</si>
  <si>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</si>
  <si>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</si>
  <si>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</si>
  <si>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</si>
  <si>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</si>
  <si>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</si>
  <si>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</si>
  <si>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</si>
  <si>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</si>
  <si>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</si>
  <si>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</si>
  <si>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</si>
  <si>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</si>
  <si>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</si>
  <si>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</si>
  <si>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</si>
  <si>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</si>
  <si>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</si>
  <si>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</si>
  <si>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</si>
  <si>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</si>
  <si>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</si>
  <si>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</si>
  <si>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</si>
  <si>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</si>
  <si>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</si>
  <si>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</si>
  <si>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</si>
  <si>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</si>
  <si>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</si>
  <si>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</si>
  <si>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</si>
  <si>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</si>
  <si>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</si>
  <si>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</si>
  <si>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</si>
  <si>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</si>
  <si>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</si>
  <si>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</si>
  <si>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</si>
  <si>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</si>
  <si>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</si>
  <si>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</si>
  <si>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</si>
  <si>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</si>
  <si>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</si>
  <si>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</si>
  <si>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</si>
  <si>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</si>
  <si>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</si>
  <si>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</si>
  <si>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</si>
  <si>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</si>
  <si>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</si>
  <si>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</si>
  <si>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</si>
  <si>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</si>
  <si>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</si>
  <si>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</si>
  <si>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</si>
  <si>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</si>
  <si>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</si>
  <si>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</si>
  <si>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</si>
  <si>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</si>
  <si>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</si>
  <si>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</si>
  <si>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</si>
  <si>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</si>
  <si>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</si>
  <si>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</si>
  <si>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</si>
  <si>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</si>
  <si>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</si>
  <si>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</si>
  <si>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</si>
  <si>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</si>
  <si>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</si>
  <si>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</si>
  <si>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</si>
  <si>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</si>
  <si>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</si>
  <si>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</si>
  <si>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</si>
  <si>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</si>
  <si>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</si>
  <si>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</si>
  <si>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</si>
  <si>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</si>
  <si>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</si>
  <si>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</si>
  <si>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</si>
  <si>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</si>
  <si>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</si>
  <si>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</si>
  <si>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</si>
  <si>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</si>
  <si>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</si>
  <si>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</si>
  <si>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</si>
  <si>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</si>
  <si>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</si>
  <si>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</si>
  <si>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</si>
  <si>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</si>
  <si>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</si>
  <si>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</si>
  <si>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</si>
  <si>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</si>
  <si>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</si>
  <si>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</si>
  <si>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</si>
  <si>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</si>
  <si>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</si>
  <si>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</si>
  <si>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</si>
  <si>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</si>
  <si>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</si>
  <si>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</si>
  <si>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</si>
  <si>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</si>
  <si>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</si>
  <si>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</si>
  <si>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</si>
  <si>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</si>
  <si>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</si>
  <si>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</si>
  <si>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</si>
  <si>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</si>
  <si>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</si>
  <si>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</si>
  <si>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</si>
  <si>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</si>
  <si>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</si>
  <si>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</si>
  <si>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</si>
  <si>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</si>
  <si>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</si>
  <si>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</si>
  <si>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</si>
  <si>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</si>
  <si>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</si>
  <si>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</si>
  <si>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</si>
  <si>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</si>
  <si>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</si>
  <si>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</si>
  <si>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</si>
  <si>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</si>
  <si>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</si>
  <si>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</si>
  <si>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</si>
  <si>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</si>
  <si>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</si>
  <si>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</si>
  <si>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</si>
  <si>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</si>
  <si>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</si>
  <si>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</si>
  <si>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</si>
  <si>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</si>
  <si>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</si>
  <si>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</si>
  <si>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</si>
  <si>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</si>
  <si>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</si>
  <si>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</si>
  <si>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</si>
  <si>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</si>
  <si>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</si>
  <si>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</si>
  <si>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</si>
  <si>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</si>
  <si>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</si>
  <si>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</si>
  <si>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</si>
  <si>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</si>
  <si>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</si>
  <si>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</si>
  <si>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</si>
  <si>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</si>
  <si>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</si>
  <si>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</si>
  <si>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</si>
  <si>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</si>
  <si>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</si>
  <si>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</si>
  <si>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</si>
  <si>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</si>
  <si>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</si>
  <si>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</si>
  <si>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</si>
  <si>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</si>
  <si>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</si>
  <si>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</si>
  <si>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</si>
  <si>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</si>
  <si>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</si>
  <si>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</si>
  <si>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</si>
  <si>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</si>
  <si>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</si>
  <si>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</si>
  <si>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</si>
  <si>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</si>
  <si>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</si>
  <si>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</si>
  <si>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</si>
  <si>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</si>
  <si>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</si>
  <si>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</si>
  <si>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</si>
  <si>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</si>
  <si>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</si>
  <si>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</si>
  <si>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</si>
  <si>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</si>
  <si>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</si>
  <si>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</si>
  <si>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</si>
  <si>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</si>
  <si>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</si>
  <si>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</si>
  <si>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</si>
  <si>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</si>
  <si>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</si>
  <si>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</si>
  <si>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</si>
  <si>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</si>
  <si>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</si>
  <si>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</si>
  <si>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</si>
  <si>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</si>
  <si>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</si>
  <si>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</si>
  <si>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</si>
  <si>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</si>
  <si>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</si>
  <si>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</si>
  <si>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</si>
  <si>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</si>
  <si>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</si>
  <si>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</si>
  <si>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</si>
  <si>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</si>
  <si>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</si>
  <si>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</si>
  <si>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</si>
  <si>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</si>
  <si>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</si>
  <si>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</si>
  <si>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</si>
  <si>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</si>
  <si>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</si>
  <si>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</si>
  <si>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</si>
  <si>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</si>
  <si>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</si>
  <si>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</si>
  <si>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</si>
  <si>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</si>
  <si>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</si>
  <si>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</si>
  <si>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</si>
  <si>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</si>
  <si>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</si>
  <si>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</si>
  <si>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</si>
  <si>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</si>
  <si>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</si>
  <si>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</si>
  <si>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</si>
  <si>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</si>
  <si>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</si>
  <si>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</si>
  <si>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</si>
  <si>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</si>
  <si>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</si>
  <si>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</si>
  <si>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</si>
  <si>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</si>
  <si>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</si>
  <si>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</si>
  <si>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</si>
  <si>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</si>
  <si>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</si>
  <si>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</si>
  <si>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</si>
  <si>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</si>
  <si>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</si>
  <si>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</si>
  <si>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</si>
  <si>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</si>
  <si>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</si>
  <si>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</si>
  <si>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</si>
  <si>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</si>
  <si>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</si>
  <si>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</si>
  <si>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</si>
  <si>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</si>
  <si>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</si>
  <si>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</si>
  <si>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</si>
  <si>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</si>
  <si>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</si>
  <si>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</si>
  <si>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</si>
  <si>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</si>
  <si>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</si>
  <si>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</si>
  <si>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</si>
  <si>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</si>
  <si>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</si>
  <si>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</si>
  <si>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</si>
  <si>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</si>
  <si>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</si>
  <si>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</si>
  <si>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</si>
  <si>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</si>
  <si>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</si>
  <si>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</si>
  <si>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</si>
  <si>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</si>
  <si>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</si>
  <si>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</si>
  <si>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</si>
  <si>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</si>
  <si>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</si>
  <si>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</si>
  <si>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</si>
  <si>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</si>
  <si>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</si>
  <si>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</si>
  <si>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</si>
  <si>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</si>
  <si>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</si>
  <si>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</si>
  <si>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</si>
  <si>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</si>
  <si>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</si>
  <si>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</si>
  <si>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</si>
  <si>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</si>
  <si>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</si>
  <si>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</si>
  <si>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</si>
  <si>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</si>
  <si>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</si>
  <si>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</si>
  <si>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</si>
  <si>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</si>
  <si>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</si>
  <si>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</si>
  <si>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</si>
  <si>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</si>
  <si>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</si>
  <si>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</si>
  <si>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</si>
  <si>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</si>
  <si>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</si>
  <si>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</si>
  <si>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</si>
  <si>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</si>
  <si>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</si>
  <si>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</si>
  <si>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</si>
  <si>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</si>
  <si>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</si>
  <si>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</si>
  <si>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</si>
  <si>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</si>
  <si>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</si>
  <si>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</si>
  <si>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</si>
  <si>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</si>
  <si>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</si>
  <si>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</si>
  <si>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</si>
  <si>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</si>
  <si>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</si>
  <si>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</si>
  <si>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</si>
  <si>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</si>
  <si>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</si>
  <si>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</si>
  <si>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</si>
  <si>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</si>
  <si>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</si>
  <si>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</si>
  <si>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</si>
  <si>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</si>
  <si>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</si>
  <si>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</si>
  <si>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</si>
  <si>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</si>
  <si>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</si>
  <si>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</si>
  <si>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</si>
  <si>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</si>
  <si>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</si>
  <si>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</si>
  <si>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</si>
  <si>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</si>
  <si>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</si>
  <si>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</si>
  <si>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</si>
  <si>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</si>
  <si>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</si>
  <si>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</si>
  <si>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</si>
  <si>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</si>
  <si>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</si>
  <si>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</si>
  <si>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</si>
  <si>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</si>
  <si>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</si>
  <si>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</si>
  <si>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</si>
  <si>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</si>
  <si>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</si>
  <si>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</si>
  <si>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</si>
  <si>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</si>
  <si>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</si>
  <si>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</si>
  <si>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</si>
  <si>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</si>
  <si>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</si>
  <si>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</si>
  <si>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</si>
  <si>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</si>
  <si>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</si>
  <si>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</si>
  <si>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</si>
  <si>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</si>
  <si>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</si>
  <si>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</si>
  <si>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</si>
  <si>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</si>
  <si>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</si>
  <si>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</si>
  <si>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</si>
  <si>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</si>
  <si>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</si>
  <si>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</si>
  <si>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</si>
  <si>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</si>
  <si>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</si>
  <si>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</si>
  <si>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</si>
  <si>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</si>
  <si>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</si>
  <si>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</si>
  <si>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</si>
  <si>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</si>
  <si>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</si>
  <si>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</si>
  <si>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</si>
  <si>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</si>
  <si>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</si>
  <si>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</si>
  <si>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</si>
  <si>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</si>
  <si>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</si>
  <si>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</si>
  <si>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</si>
  <si>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</si>
  <si>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</si>
  <si>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</si>
  <si>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</si>
  <si>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</si>
  <si>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</si>
  <si>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</si>
  <si>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</si>
  <si>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</si>
  <si>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</si>
  <si>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</si>
  <si>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</si>
  <si>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</si>
  <si>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</si>
  <si>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</si>
  <si>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</si>
  <si>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</si>
  <si>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</si>
  <si>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</si>
  <si>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</si>
  <si>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</si>
  <si>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</si>
  <si>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</si>
  <si>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</si>
  <si>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</si>
  <si>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</si>
  <si>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</si>
  <si>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</si>
  <si>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</si>
  <si>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</si>
  <si>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</si>
  <si>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</si>
  <si>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</si>
  <si>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</si>
  <si>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</si>
  <si>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</si>
  <si>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</si>
  <si>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</si>
  <si>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</si>
  <si>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</si>
  <si>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</si>
  <si>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</si>
  <si>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</si>
  <si>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</si>
  <si>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</si>
  <si>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</si>
  <si>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</si>
  <si>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</si>
  <si>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</si>
  <si>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</si>
  <si>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</si>
  <si>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</si>
  <si>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</si>
  <si>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</si>
  <si>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</si>
  <si>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</si>
  <si>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</si>
  <si>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</si>
  <si>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</si>
  <si>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</si>
  <si>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</si>
  <si>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</si>
  <si>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</si>
  <si>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</si>
  <si>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</si>
  <si>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</si>
  <si>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</si>
  <si>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</si>
  <si>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</si>
  <si>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</si>
  <si>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</si>
  <si>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</si>
  <si>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</si>
  <si>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</si>
  <si>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</si>
  <si>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</si>
  <si>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</si>
  <si>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</si>
  <si>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</si>
  <si>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</si>
  <si>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</si>
  <si>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</si>
  <si>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</si>
  <si>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</si>
  <si>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</si>
  <si>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</si>
  <si>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</si>
  <si>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</si>
  <si>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</si>
  <si>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</si>
  <si>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</si>
  <si>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</si>
  <si>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</si>
  <si>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</si>
  <si>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</si>
  <si>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</si>
  <si>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</si>
  <si>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</si>
  <si>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</si>
  <si>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</si>
  <si>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</si>
  <si>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</si>
  <si>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</si>
  <si>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</si>
  <si>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</si>
  <si>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</si>
  <si>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</si>
  <si>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</si>
  <si>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</si>
  <si>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</si>
  <si>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</si>
  <si>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</si>
  <si>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</si>
  <si>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</si>
  <si>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</si>
  <si>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</si>
  <si>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</si>
  <si>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</si>
  <si>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</si>
  <si>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</si>
  <si>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</si>
  <si>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</si>
  <si>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</si>
  <si>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</si>
  <si>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</si>
  <si>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</si>
  <si>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</si>
  <si>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</si>
  <si>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</si>
  <si>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</si>
  <si>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</si>
  <si>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</si>
  <si>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</si>
  <si>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</si>
  <si>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</si>
  <si>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</si>
  <si>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</si>
  <si>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</si>
  <si>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</si>
  <si>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</si>
  <si>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</si>
  <si>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</si>
  <si>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</si>
  <si>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</si>
  <si>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</si>
  <si>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</si>
  <si>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</si>
  <si>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</si>
  <si>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</si>
  <si>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</si>
  <si>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</si>
  <si>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</si>
  <si>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</si>
  <si>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</si>
  <si>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</si>
  <si>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</si>
  <si>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</si>
  <si>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</si>
  <si>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</si>
  <si>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</si>
  <si>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</si>
  <si>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</si>
  <si>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</si>
  <si>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</si>
  <si>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</si>
  <si>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</si>
  <si>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</si>
  <si>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</si>
  <si>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</si>
  <si>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</si>
  <si>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</si>
  <si>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</si>
  <si>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</si>
  <si>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</si>
  <si>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</si>
  <si>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</si>
  <si>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</si>
  <si>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</si>
  <si>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</si>
  <si>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</si>
  <si>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</si>
  <si>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</si>
  <si>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</si>
  <si>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</si>
  <si>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</si>
  <si>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</si>
  <si>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</si>
  <si>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</si>
  <si>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</si>
  <si>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</si>
  <si>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</si>
  <si>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</si>
  <si>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</si>
  <si>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</si>
  <si>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</si>
  <si>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</si>
  <si>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</si>
  <si>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</si>
  <si>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</si>
  <si>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</si>
  <si>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</si>
  <si>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</si>
  <si>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</si>
  <si>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</si>
  <si>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</si>
  <si>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</si>
  <si>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</si>
  <si>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</si>
  <si>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</si>
  <si>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</si>
  <si>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</si>
  <si>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</si>
  <si>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</si>
  <si>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</si>
  <si>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</si>
  <si>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</si>
  <si>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</si>
  <si>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</si>
  <si>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</si>
  <si>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</si>
  <si>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</si>
  <si>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</si>
  <si>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</si>
  <si>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</si>
  <si>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</si>
  <si>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</si>
  <si>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</si>
  <si>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</si>
  <si>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</si>
  <si>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</si>
  <si>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</si>
  <si>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</si>
  <si>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</si>
  <si>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</si>
  <si>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</si>
  <si>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</si>
  <si>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</si>
  <si>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</si>
  <si>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</si>
  <si>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</si>
  <si>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</si>
  <si>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</si>
  <si>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</si>
  <si>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</si>
  <si>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</si>
  <si>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</si>
  <si>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</si>
  <si>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</si>
  <si>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</si>
  <si>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</si>
  <si>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</si>
  <si>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</si>
  <si>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</si>
  <si>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</si>
  <si>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</si>
  <si>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</si>
  <si>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</si>
  <si>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</si>
  <si>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</si>
  <si>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</si>
  <si>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</si>
  <si>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</si>
  <si>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</si>
  <si>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</si>
  <si>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</si>
  <si>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</si>
  <si>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</si>
  <si>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</si>
  <si>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</si>
  <si>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</si>
  <si>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</si>
  <si>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</si>
  <si>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</si>
  <si>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</si>
  <si>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</si>
  <si>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</si>
  <si>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</si>
  <si>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</si>
  <si>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</si>
  <si>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</si>
  <si>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</si>
  <si>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</si>
  <si>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</si>
  <si>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</si>
  <si>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</si>
  <si>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</si>
  <si>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</si>
  <si>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</si>
  <si>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</si>
  <si>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</si>
  <si>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</si>
  <si>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</si>
  <si>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</si>
  <si>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</si>
  <si>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</si>
  <si>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</si>
  <si>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</si>
  <si>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</si>
  <si>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</si>
  <si>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</si>
  <si>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</si>
  <si>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</si>
  <si>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</si>
  <si>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</si>
  <si>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</si>
  <si>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</si>
  <si>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</si>
  <si>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</si>
  <si>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</si>
  <si>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</si>
  <si>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</si>
  <si>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</si>
  <si>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</si>
  <si>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</si>
  <si>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</si>
  <si>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</si>
  <si>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</si>
  <si>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</si>
  <si>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</si>
  <si>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</si>
  <si>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</si>
  <si>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</si>
  <si>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</si>
  <si>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</si>
  <si>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</si>
  <si>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</si>
  <si>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</si>
  <si>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</si>
  <si>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</si>
  <si>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</si>
  <si>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</si>
  <si>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</si>
  <si>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</si>
  <si>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</si>
  <si>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</si>
  <si>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</si>
  <si>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</si>
  <si>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</si>
  <si>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</si>
  <si>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</si>
  <si>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</si>
  <si>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</si>
  <si>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</si>
  <si>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</si>
  <si>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</si>
  <si>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</si>
  <si>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</si>
  <si>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</si>
  <si>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</si>
  <si>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</si>
  <si>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</si>
  <si>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</si>
  <si>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</si>
  <si>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</si>
  <si>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</si>
  <si>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</si>
  <si>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</si>
  <si>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</si>
  <si>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</si>
  <si>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</si>
  <si>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</si>
  <si>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</si>
  <si>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</si>
  <si>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</si>
  <si>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</si>
  <si>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</si>
  <si>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</si>
  <si>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</si>
  <si>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</si>
  <si>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</si>
  <si>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</si>
  <si>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</si>
  <si>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</si>
  <si>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</si>
  <si>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</si>
  <si>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</si>
  <si>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</si>
  <si>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</si>
  <si>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</si>
  <si>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</si>
  <si>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</si>
  <si>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</si>
  <si>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</si>
  <si>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</si>
  <si>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</si>
  <si>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</si>
  <si>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</si>
  <si>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</si>
  <si>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</si>
  <si>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</si>
  <si>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</si>
  <si>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</si>
  <si>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</si>
  <si>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</si>
  <si>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</si>
  <si>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</si>
  <si>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</si>
  <si>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</si>
  <si>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</si>
  <si>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</si>
  <si>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</si>
  <si>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</si>
  <si>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</si>
  <si>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</si>
  <si>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</si>
  <si>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</si>
  <si>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</si>
  <si>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</si>
  <si>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</si>
  <si>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</si>
  <si>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</si>
  <si>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</si>
  <si>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</si>
  <si>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</si>
  <si>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</si>
  <si>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</si>
  <si>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</si>
  <si>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</si>
  <si>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</si>
  <si>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</si>
  <si>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</si>
  <si>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</si>
  <si>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</si>
  <si>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</si>
  <si>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</si>
  <si>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</si>
  <si>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</si>
  <si>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</si>
  <si>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</si>
  <si>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</si>
  <si>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</si>
  <si>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</si>
  <si>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</si>
  <si>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</si>
  <si>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</si>
  <si>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</si>
  <si>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</si>
  <si>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</si>
  <si>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</si>
  <si>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</si>
  <si>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</si>
  <si>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</si>
  <si>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</si>
  <si>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</si>
  <si>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</si>
  <si>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</si>
  <si>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</si>
  <si>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</si>
  <si>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</si>
  <si>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</si>
  <si>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</si>
  <si>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</si>
  <si>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</si>
  <si>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</si>
  <si>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</si>
  <si>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</si>
  <si>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</si>
  <si>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</si>
  <si>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</si>
  <si>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</si>
  <si>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</si>
  <si>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</si>
  <si>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</si>
  <si>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</si>
  <si>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</si>
  <si>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</si>
  <si>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</si>
  <si>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</si>
  <si>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</si>
  <si>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</si>
  <si>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</si>
  <si>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</si>
  <si>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</si>
  <si>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</si>
  <si>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</si>
  <si>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</si>
  <si>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</si>
  <si>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</si>
  <si>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</si>
  <si>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</si>
  <si>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</si>
  <si>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</si>
  <si>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</si>
  <si>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</si>
  <si>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</si>
  <si>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</si>
  <si>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</si>
  <si>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</si>
  <si>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</si>
  <si>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</si>
  <si>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</si>
  <si>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</si>
  <si>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</si>
  <si>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</si>
  <si>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</si>
  <si>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</si>
  <si>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</si>
  <si>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</si>
  <si>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</si>
  <si>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</si>
  <si>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</si>
  <si>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</si>
  <si>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</si>
  <si>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</si>
  <si>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</si>
  <si>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</si>
  <si>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</si>
  <si>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</si>
  <si>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</si>
  <si>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</si>
  <si>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</si>
  <si>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</si>
  <si>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</si>
  <si>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</si>
  <si>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</si>
  <si>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</si>
  <si>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</si>
  <si>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</si>
  <si>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</si>
  <si>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</si>
  <si>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</si>
  <si>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</si>
  <si>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</si>
  <si>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</si>
  <si>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</si>
  <si>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</si>
  <si>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</si>
  <si>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</si>
  <si>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</si>
  <si>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</si>
  <si>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</si>
  <si>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</si>
  <si>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</si>
  <si>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</si>
  <si>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</si>
  <si>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</si>
  <si>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</si>
  <si>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</si>
  <si>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</si>
  <si>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</si>
  <si>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</si>
  <si>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</si>
  <si>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</si>
  <si>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</si>
  <si>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</si>
  <si>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</si>
  <si>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</si>
  <si>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</si>
  <si>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</si>
  <si>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</si>
  <si>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</si>
  <si>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</si>
  <si>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</si>
  <si>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</si>
  <si>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</si>
  <si>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</si>
  <si>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</si>
  <si>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</si>
  <si>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</si>
  <si>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</si>
  <si>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</si>
  <si>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</si>
  <si>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</si>
  <si>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</si>
  <si>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</si>
  <si>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</si>
  <si>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</si>
  <si>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</si>
  <si>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</si>
  <si>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</si>
  <si>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</si>
  <si>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</si>
  <si>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</si>
  <si>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</si>
  <si>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</si>
  <si>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</si>
  <si>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</si>
  <si>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</si>
  <si>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</si>
  <si>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</si>
  <si>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</si>
  <si>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</si>
  <si>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</si>
  <si>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</si>
  <si>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</si>
  <si>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</si>
  <si>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</si>
  <si>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</si>
  <si>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</si>
  <si>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</si>
  <si>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</si>
  <si>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</si>
  <si>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</si>
  <si>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</si>
  <si>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</si>
  <si>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</si>
  <si>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</si>
  <si>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</si>
  <si>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</si>
  <si>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</si>
  <si>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</si>
  <si>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</si>
  <si>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</si>
  <si>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</si>
  <si>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</si>
  <si>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</si>
  <si>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</si>
  <si>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</si>
  <si>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</si>
  <si>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</si>
  <si>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</si>
  <si>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</si>
  <si>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</si>
  <si>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</si>
  <si>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</si>
  <si>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</si>
  <si>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</si>
  <si>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</si>
  <si>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</si>
  <si>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</si>
  <si>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</si>
  <si>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</si>
  <si>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</si>
  <si>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</si>
  <si>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</si>
  <si>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</si>
  <si>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</si>
  <si>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</si>
  <si>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</si>
  <si>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</si>
  <si>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</si>
  <si>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</si>
  <si>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</si>
  <si>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</si>
  <si>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</si>
  <si>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</si>
  <si>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</si>
  <si>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</si>
  <si>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</si>
  <si>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</si>
  <si>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</si>
  <si>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</si>
  <si>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</si>
  <si>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</si>
  <si>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</si>
  <si>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</si>
  <si>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</si>
  <si>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</si>
  <si>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</si>
  <si>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</si>
  <si>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</si>
  <si>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</si>
  <si>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</si>
  <si>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</si>
  <si>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</si>
  <si>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</si>
  <si>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</si>
  <si>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</si>
  <si>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</si>
  <si>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</si>
  <si>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</si>
  <si>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</si>
  <si>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</si>
  <si>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</si>
  <si>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</si>
  <si>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</si>
  <si>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</si>
  <si>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</si>
  <si>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</si>
  <si>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</si>
  <si>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</si>
  <si>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</si>
  <si>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</si>
  <si>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</si>
  <si>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</si>
  <si>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</si>
  <si>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</si>
  <si>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</si>
  <si>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</si>
  <si>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</si>
  <si>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</si>
  <si>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</si>
  <si>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</si>
  <si>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</si>
  <si>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</si>
  <si>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</si>
  <si>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</si>
  <si>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</si>
  <si>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</si>
  <si>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</si>
  <si>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</si>
  <si>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</si>
  <si>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</si>
  <si>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</si>
  <si>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</si>
  <si>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</si>
  <si>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</si>
  <si>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</si>
  <si>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</si>
  <si>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</si>
  <si>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</si>
  <si>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</si>
  <si>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</si>
  <si>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</si>
  <si>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</si>
  <si>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</si>
  <si>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</si>
  <si>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</si>
  <si>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</si>
  <si>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</si>
  <si>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</si>
  <si>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</si>
  <si>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</si>
  <si>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</si>
  <si>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</si>
  <si>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</si>
  <si>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</si>
  <si>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</si>
  <si>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</si>
  <si>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</si>
  <si>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</si>
  <si>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</si>
  <si>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</si>
  <si>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</si>
  <si>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</si>
  <si>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</si>
  <si>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</si>
  <si>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</si>
  <si>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</si>
  <si>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</si>
  <si>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</si>
  <si>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</si>
  <si>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</si>
  <si>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</si>
  <si>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</si>
  <si>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</si>
  <si>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</si>
  <si>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</si>
  <si>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</si>
  <si>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</si>
  <si>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</si>
  <si>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</si>
  <si>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</si>
  <si>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</si>
  <si>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</si>
  <si>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</si>
  <si>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</si>
  <si>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</si>
  <si>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</si>
  <si>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</si>
  <si>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</si>
  <si>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</si>
  <si>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</si>
  <si>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</si>
  <si>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</si>
  <si>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</si>
  <si>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</si>
  <si>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</si>
  <si>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</si>
  <si>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</si>
  <si>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</si>
  <si>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</si>
  <si>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</si>
  <si>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</si>
  <si>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</si>
  <si>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</si>
  <si>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</si>
  <si>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</si>
  <si>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</si>
  <si>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</si>
  <si>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</si>
  <si>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</si>
  <si>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</si>
  <si>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</si>
  <si>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</si>
  <si>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</si>
  <si>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</si>
  <si>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</si>
  <si>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</si>
  <si>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</si>
  <si>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</si>
  <si>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</si>
  <si>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</si>
  <si>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</si>
  <si>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</si>
  <si>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</si>
  <si>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</si>
  <si>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</si>
  <si>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</si>
  <si>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</si>
  <si>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</si>
  <si>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</si>
  <si>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</si>
  <si>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</si>
  <si>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</si>
  <si>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</si>
  <si>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</si>
  <si>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</si>
  <si>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</si>
  <si>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</si>
  <si>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</si>
  <si>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</si>
  <si>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</si>
  <si>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</si>
  <si>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</si>
  <si>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</si>
  <si>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</si>
  <si>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</si>
  <si>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</si>
  <si>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</si>
  <si>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</si>
  <si>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</si>
  <si>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</si>
  <si>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</si>
  <si>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</si>
  <si>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</si>
  <si>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</si>
  <si>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</si>
  <si>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</si>
  <si>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</si>
  <si>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</si>
  <si>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</si>
  <si>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</si>
  <si>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</si>
  <si>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</si>
  <si>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</si>
  <si>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</si>
  <si>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</si>
  <si>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</si>
  <si>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</si>
  <si>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</si>
  <si>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</si>
  <si>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</si>
  <si>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</si>
  <si>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</si>
  <si>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</si>
  <si>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</si>
  <si>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</si>
  <si>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</si>
  <si>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</si>
  <si>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</si>
  <si>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</si>
  <si>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</si>
  <si>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</si>
  <si>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</si>
  <si>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</si>
  <si>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</si>
  <si>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</si>
  <si>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</si>
  <si>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</si>
  <si>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</si>
  <si>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</si>
  <si>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</si>
  <si>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</si>
  <si>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</si>
  <si>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</si>
  <si>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</si>
  <si>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</si>
  <si>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</si>
  <si>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</si>
  <si>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</si>
  <si>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</si>
  <si>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</si>
  <si>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</si>
  <si>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</si>
  <si>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</si>
  <si>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</si>
  <si>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</si>
  <si>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</si>
  <si>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</si>
  <si>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</si>
  <si>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</si>
  <si>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</si>
  <si>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</si>
  <si>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</si>
  <si>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</si>
  <si>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</si>
  <si>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</si>
  <si>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</si>
  <si>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</si>
  <si>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</si>
  <si>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</si>
  <si>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</si>
  <si>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</si>
  <si>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</si>
  <si>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</si>
  <si>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</si>
  <si>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</si>
  <si>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</si>
  <si>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</si>
  <si>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</si>
  <si>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</si>
  <si>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</si>
  <si>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</si>
  <si>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</si>
  <si>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</si>
  <si>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</si>
  <si>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</si>
  <si>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</si>
  <si>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</si>
  <si>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</si>
  <si>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</si>
  <si>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</si>
  <si>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</si>
  <si>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</si>
  <si>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</si>
  <si>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</si>
  <si>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</si>
  <si>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</si>
  <si>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</si>
  <si>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</si>
  <si>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</si>
  <si>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</si>
  <si>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</si>
  <si>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</si>
  <si>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</si>
  <si>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</si>
  <si>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</si>
  <si>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</si>
  <si>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</si>
  <si>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</si>
  <si>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</si>
  <si>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</si>
  <si>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</si>
  <si>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</si>
  <si>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</si>
  <si>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</si>
  <si>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</si>
  <si>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</si>
  <si>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</si>
  <si>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</si>
  <si>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</si>
  <si>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</si>
  <si>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</si>
  <si>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</si>
  <si>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</si>
  <si>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</si>
  <si>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</si>
  <si>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</si>
  <si>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</si>
  <si>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</si>
  <si>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</si>
  <si>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</si>
  <si>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</si>
  <si>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</si>
  <si>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</si>
  <si>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</si>
  <si>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</si>
  <si>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</si>
  <si>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</si>
  <si>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</si>
  <si>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</si>
  <si>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</si>
  <si>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</si>
  <si>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</si>
  <si>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</si>
  <si>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</si>
  <si>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</si>
  <si>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</si>
  <si>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</si>
  <si>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</si>
  <si>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</si>
  <si>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</si>
  <si>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</si>
  <si>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</si>
  <si>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</si>
  <si>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</si>
  <si>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</si>
  <si>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</si>
  <si>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</si>
  <si>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</si>
  <si>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</si>
  <si>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</si>
  <si>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</si>
  <si>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</si>
  <si>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</si>
  <si>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</si>
  <si>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</si>
  <si>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</si>
  <si>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</si>
  <si>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</si>
  <si>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</si>
  <si>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</si>
  <si>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</si>
  <si>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</si>
  <si>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</si>
  <si>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</si>
  <si>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</si>
  <si>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</si>
  <si>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</si>
  <si>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</si>
  <si>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</si>
  <si>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</si>
  <si>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</si>
  <si>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</si>
  <si>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</si>
  <si>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</si>
  <si>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</si>
  <si>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</si>
  <si>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</si>
  <si>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</si>
  <si>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</si>
  <si>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</si>
  <si>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</si>
  <si>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</si>
  <si>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</si>
  <si>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</si>
  <si>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</si>
  <si>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</si>
  <si>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</si>
  <si>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</si>
  <si>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</si>
  <si>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</si>
  <si>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</si>
  <si>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</si>
  <si>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</si>
  <si>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</si>
  <si>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</si>
  <si>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</si>
  <si>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</si>
  <si>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</si>
  <si>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</si>
  <si>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</si>
  <si>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</si>
  <si>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</si>
  <si>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</si>
  <si>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</si>
  <si>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</si>
  <si>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</si>
  <si>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</si>
  <si>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</si>
  <si>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</si>
  <si>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</si>
  <si>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</si>
  <si>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</si>
  <si>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</si>
  <si>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</si>
  <si>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</si>
  <si>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</si>
  <si>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</si>
  <si>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</si>
  <si>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</si>
  <si>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</si>
  <si>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</si>
  <si>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</si>
  <si>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</si>
  <si>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</si>
  <si>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</si>
  <si>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</si>
  <si>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</si>
  <si>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</si>
  <si>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</si>
  <si>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</si>
  <si>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</si>
  <si>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</si>
  <si>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</si>
  <si>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</si>
  <si>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</si>
  <si>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</si>
  <si>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</si>
  <si>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</si>
  <si>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</si>
  <si>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</si>
  <si>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</si>
  <si>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</si>
  <si>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</si>
  <si>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</si>
  <si>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</si>
  <si>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</si>
  <si>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</si>
  <si>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</si>
  <si>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</si>
  <si>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</si>
  <si>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</si>
  <si>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</si>
  <si>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</si>
  <si>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</si>
  <si>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</si>
  <si>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</si>
  <si>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</si>
  <si>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</si>
  <si>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</si>
  <si>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</si>
  <si>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</si>
  <si>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</si>
  <si>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</si>
  <si>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</si>
  <si>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</si>
  <si>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</si>
  <si>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</si>
  <si>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</si>
  <si>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</si>
  <si>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</si>
  <si>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</si>
  <si>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</si>
  <si>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</si>
  <si>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</si>
  <si>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</si>
  <si>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</si>
  <si>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</si>
  <si>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</si>
  <si>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</si>
  <si>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</si>
  <si>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</si>
  <si>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</si>
  <si>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</si>
  <si>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</si>
  <si>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</si>
  <si>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</si>
  <si>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</si>
  <si>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</si>
  <si>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</si>
  <si>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</si>
  <si>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</si>
  <si>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</si>
  <si>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</si>
  <si>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</si>
  <si>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</si>
  <si>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</si>
  <si>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</si>
  <si>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</si>
  <si>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</si>
  <si>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</si>
  <si>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</si>
  <si>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</si>
  <si>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</si>
  <si>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</si>
  <si>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</si>
  <si>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</si>
  <si>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</si>
  <si>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</si>
  <si>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</si>
  <si>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</si>
  <si>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</si>
  <si>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</si>
  <si>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</si>
  <si>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</si>
  <si>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</si>
  <si>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</si>
  <si>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</si>
  <si>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</si>
  <si>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</si>
  <si>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</si>
  <si>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</si>
  <si>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</si>
  <si>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</si>
  <si>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</si>
  <si>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</si>
  <si>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</si>
  <si>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</si>
  <si>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</si>
  <si>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</si>
  <si>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</si>
  <si>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</si>
  <si>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</si>
  <si>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</si>
  <si>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</si>
  <si>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</si>
  <si>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</si>
  <si>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</si>
  <si>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</si>
  <si>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</si>
  <si>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</si>
  <si>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</si>
  <si>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</si>
  <si>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</si>
  <si>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</si>
  <si>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</si>
  <si>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</si>
  <si>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</si>
  <si>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</si>
  <si>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</si>
  <si>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</si>
  <si>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</si>
  <si>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</si>
  <si>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</si>
  <si>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</si>
  <si>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</si>
  <si>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</si>
  <si>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</si>
  <si>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</si>
  <si>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</si>
  <si>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</si>
  <si>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</si>
  <si>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</si>
  <si>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</si>
  <si>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</si>
  <si>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</si>
  <si>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</si>
  <si>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</si>
  <si>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</si>
  <si>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</si>
  <si>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</si>
  <si>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</si>
  <si>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</si>
  <si>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</si>
  <si>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</si>
  <si>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</si>
  <si>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</si>
  <si>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</si>
  <si>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</si>
  <si>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</si>
  <si>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</si>
  <si>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</si>
  <si>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</si>
  <si>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</si>
  <si>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</si>
  <si>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</si>
  <si>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</si>
  <si>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</si>
  <si>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</si>
  <si>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</si>
  <si>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</si>
  <si>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</si>
  <si>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</si>
  <si>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</si>
  <si>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</si>
  <si>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</si>
  <si>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</si>
  <si>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</si>
  <si>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</si>
  <si>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</si>
  <si>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</si>
  <si>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</si>
  <si>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</si>
  <si>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</si>
  <si>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</si>
  <si>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</si>
  <si>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</si>
  <si>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</si>
  <si>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</si>
  <si>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</si>
  <si>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</si>
  <si>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</si>
  <si>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</si>
  <si>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</si>
  <si>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</si>
  <si>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</si>
  <si>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</si>
  <si>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</si>
  <si>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</si>
  <si>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</si>
  <si>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</si>
  <si>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</si>
  <si>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</si>
  <si>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</si>
  <si>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</si>
  <si>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</si>
  <si>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</si>
  <si>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</si>
  <si>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</si>
  <si>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</si>
  <si>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</si>
  <si>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</si>
  <si>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</si>
  <si>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</si>
  <si>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</si>
  <si>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</si>
  <si>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</si>
  <si>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</si>
  <si>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</si>
  <si>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</si>
  <si>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</si>
  <si>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</si>
  <si>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</si>
  <si>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</si>
  <si>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</si>
  <si>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</si>
  <si>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</si>
  <si>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</si>
  <si>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</si>
  <si>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</si>
  <si>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</si>
  <si>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</si>
  <si>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</si>
  <si>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</si>
  <si>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</si>
  <si>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</si>
  <si>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</si>
  <si>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</si>
  <si>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</si>
  <si>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</si>
  <si>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</si>
  <si>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</si>
  <si>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</si>
  <si>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</si>
  <si>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</si>
  <si>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</si>
  <si>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</si>
  <si>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</si>
  <si>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</si>
  <si>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</si>
  <si>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</si>
  <si>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</si>
  <si>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</si>
  <si>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</si>
  <si>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</si>
  <si>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</si>
  <si>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</si>
  <si>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</si>
  <si>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</si>
  <si>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</si>
  <si>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</si>
  <si>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</si>
  <si>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</si>
  <si>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</si>
  <si>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</si>
  <si>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</si>
  <si>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</si>
  <si>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</si>
  <si>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</si>
  <si>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</si>
  <si>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</si>
  <si>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</si>
  <si>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</si>
  <si>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</si>
  <si>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</si>
  <si>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</si>
  <si>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</si>
  <si>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</si>
  <si>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</si>
  <si>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</si>
  <si>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</si>
  <si>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</si>
  <si>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</si>
  <si>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</si>
  <si>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</si>
  <si>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</si>
  <si>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</si>
  <si>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</si>
  <si>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</si>
  <si>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</si>
  <si>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</si>
  <si>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</si>
  <si>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</si>
  <si>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</si>
  <si>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</si>
  <si>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</si>
  <si>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</si>
  <si>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</si>
  <si>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</si>
  <si>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</si>
  <si>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</si>
  <si>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</si>
  <si>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</si>
  <si>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</si>
  <si>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</si>
  <si>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</si>
  <si>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</si>
  <si>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</si>
  <si>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</si>
  <si>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</si>
  <si>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</si>
  <si>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</si>
  <si>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</si>
  <si>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</si>
  <si>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</si>
  <si>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</si>
  <si>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</si>
  <si>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</si>
  <si>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</si>
  <si>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</si>
  <si>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</si>
  <si>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</si>
  <si>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</si>
  <si>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</si>
  <si>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</si>
  <si>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</si>
  <si>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</si>
  <si>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</si>
  <si>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</si>
  <si>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</si>
  <si>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</si>
  <si>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</si>
  <si>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</si>
  <si>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</si>
  <si>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</si>
  <si>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</si>
  <si>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</si>
  <si>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</si>
  <si>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</si>
  <si>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</si>
  <si>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</si>
  <si>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</si>
  <si>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</si>
  <si>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</si>
  <si>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</si>
  <si>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</si>
  <si>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</si>
  <si>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</si>
  <si>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</si>
  <si>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</si>
  <si>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</si>
  <si>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</si>
  <si>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</si>
  <si>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</si>
  <si>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</si>
  <si>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</si>
  <si>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</si>
  <si>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</si>
  <si>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</si>
  <si>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</si>
  <si>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</si>
  <si>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</si>
  <si>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</si>
  <si>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</si>
  <si>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</si>
  <si>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</si>
  <si>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</si>
  <si>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</si>
  <si>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</si>
  <si>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</si>
  <si>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</si>
  <si>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</si>
  <si>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</si>
  <si>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</si>
  <si>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</si>
  <si>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</si>
  <si>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</si>
  <si>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</si>
  <si>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</si>
  <si>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</si>
  <si>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</si>
  <si>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</si>
  <si>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</si>
  <si>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</si>
  <si>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</si>
  <si>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</si>
  <si>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</si>
  <si>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</si>
  <si>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</si>
  <si>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</si>
  <si>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</si>
  <si>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</si>
  <si>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</si>
  <si>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</si>
  <si>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</si>
  <si>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</si>
  <si>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</si>
  <si>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</si>
  <si>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</si>
  <si>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</si>
  <si>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</si>
  <si>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</si>
  <si>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</si>
  <si>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</si>
  <si>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</si>
  <si>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</si>
  <si>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</si>
  <si>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</si>
  <si>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</si>
  <si>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</si>
  <si>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</si>
  <si>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</si>
  <si>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</si>
  <si>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</si>
  <si>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</si>
  <si>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</si>
  <si>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</si>
  <si>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</si>
  <si>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</si>
  <si>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</si>
  <si>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</si>
  <si>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</si>
  <si>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</si>
  <si>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</si>
  <si>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</si>
  <si>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</si>
  <si>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</si>
  <si>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</si>
  <si>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</si>
  <si>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</si>
  <si>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</si>
  <si>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</si>
  <si>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</si>
  <si>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</si>
  <si>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</si>
  <si>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</si>
  <si>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</si>
  <si>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</si>
  <si>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</si>
  <si>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</si>
  <si>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</si>
  <si>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</si>
  <si>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</si>
  <si>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</si>
  <si>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</si>
  <si>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</si>
  <si>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</si>
  <si>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</si>
  <si>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</si>
  <si>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</si>
  <si>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</si>
  <si>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</si>
  <si>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</si>
  <si>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</si>
  <si>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</si>
  <si>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</si>
  <si>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</si>
  <si>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</si>
  <si>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</si>
  <si>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</si>
  <si>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</si>
  <si>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</si>
  <si>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</si>
  <si>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</si>
  <si>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</si>
  <si>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</si>
  <si>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</si>
  <si>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</si>
  <si>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</si>
  <si>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</si>
  <si>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</si>
  <si>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</si>
  <si>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</si>
  <si>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</si>
  <si>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</si>
  <si>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</si>
  <si>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</si>
  <si>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</si>
  <si>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</si>
  <si>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</si>
  <si>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</si>
  <si>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</si>
  <si>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</si>
  <si>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</si>
  <si>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</si>
  <si>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</si>
  <si>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</si>
  <si>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</si>
  <si>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</si>
  <si>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</si>
  <si>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</si>
  <si>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</si>
  <si>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</si>
  <si>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</si>
  <si>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</si>
  <si>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</si>
  <si>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</si>
  <si>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</si>
  <si>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</si>
  <si>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</si>
  <si>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</si>
  <si>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</si>
  <si>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</si>
  <si>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</si>
  <si>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</si>
  <si>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</si>
  <si>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</si>
  <si>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</si>
  <si>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</si>
  <si>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</si>
  <si>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</si>
  <si>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</si>
  <si>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</si>
  <si>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</si>
  <si>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</si>
  <si>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</si>
  <si>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</si>
  <si>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</si>
  <si>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</si>
  <si>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</si>
  <si>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</si>
  <si>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</si>
  <si>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</si>
  <si>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</si>
  <si>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</si>
  <si>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</si>
  <si>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</si>
  <si>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</si>
  <si>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</si>
  <si>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</si>
  <si>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</si>
  <si>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</si>
  <si>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</si>
  <si>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</si>
  <si>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</si>
  <si>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</si>
  <si>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</si>
  <si>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</si>
  <si>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</si>
  <si>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</si>
  <si>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</si>
  <si>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</si>
  <si>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</si>
  <si>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</si>
  <si>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</si>
  <si>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</si>
  <si>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</si>
  <si>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</si>
  <si>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</si>
  <si>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</si>
  <si>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</si>
  <si>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</si>
  <si>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</si>
  <si>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</si>
  <si>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</si>
  <si>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</si>
  <si>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</si>
  <si>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</si>
  <si>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</si>
  <si>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</si>
  <si>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</si>
  <si>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</si>
  <si>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</si>
  <si>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</si>
  <si>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</si>
  <si>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</si>
  <si>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</si>
  <si>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</si>
  <si>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</si>
  <si>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</si>
  <si>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</si>
  <si>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</si>
  <si>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</si>
  <si>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</si>
  <si>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</si>
  <si>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</si>
  <si>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</si>
  <si>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</si>
  <si>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</si>
  <si>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</si>
  <si>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</si>
  <si>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</si>
  <si>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</si>
  <si>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</si>
  <si>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</si>
  <si>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</si>
  <si>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</si>
  <si>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</si>
  <si>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</si>
  <si>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</si>
  <si>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</si>
  <si>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</si>
  <si>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</si>
  <si>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</si>
  <si>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</si>
  <si>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</si>
  <si>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</si>
  <si>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</si>
  <si>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</si>
  <si>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</si>
  <si>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</si>
  <si>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</si>
  <si>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</si>
  <si>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</si>
  <si>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</si>
  <si>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</si>
  <si>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</si>
  <si>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</si>
  <si>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</si>
  <si>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</si>
  <si>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</si>
  <si>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</si>
  <si>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</si>
  <si>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</si>
  <si>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</si>
  <si>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</si>
  <si>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</si>
  <si>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</si>
  <si>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</si>
  <si>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</si>
  <si>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</si>
  <si>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</si>
  <si>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</si>
  <si>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</si>
  <si>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</si>
  <si>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</si>
  <si>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</si>
  <si>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</si>
  <si>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</si>
  <si>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</si>
  <si>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</si>
  <si>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</si>
  <si>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</si>
  <si>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</si>
  <si>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</si>
  <si>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</si>
  <si>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</si>
  <si>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</si>
  <si>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</si>
  <si>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</si>
  <si>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</si>
  <si>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</si>
  <si>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</si>
  <si>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</si>
  <si>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</si>
  <si>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</si>
  <si>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</si>
  <si>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</si>
  <si>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</si>
  <si>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</si>
  <si>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</si>
  <si>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</si>
  <si>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</si>
  <si>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</si>
  <si>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</si>
  <si>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</si>
  <si>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</si>
  <si>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</si>
  <si>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</si>
  <si>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</si>
  <si>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</si>
  <si>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</si>
  <si>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</si>
  <si>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</si>
  <si>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</si>
  <si>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</si>
  <si>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</si>
  <si>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</si>
  <si>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</si>
  <si>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</si>
  <si>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</si>
  <si>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</si>
  <si>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</si>
  <si>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</si>
  <si>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</si>
  <si>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</si>
  <si>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</si>
  <si>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</si>
  <si>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</si>
  <si>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</si>
  <si>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</si>
  <si>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</si>
  <si>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</si>
  <si>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</si>
  <si>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</si>
  <si>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</si>
  <si>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</si>
  <si>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</si>
  <si>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</si>
  <si>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</si>
  <si>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</si>
  <si>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</si>
  <si>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</si>
  <si>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</si>
  <si>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</si>
  <si>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</si>
  <si>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</si>
  <si>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</si>
  <si>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</si>
  <si>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</si>
  <si>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</si>
  <si>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</si>
  <si>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</si>
  <si>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</si>
  <si>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</si>
  <si>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</si>
  <si>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</si>
  <si>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</si>
  <si>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</si>
  <si>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</si>
  <si>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</si>
  <si>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</si>
  <si>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</si>
  <si>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</si>
  <si>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</si>
  <si>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</si>
  <si>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</si>
  <si>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</si>
  <si>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</si>
  <si>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</si>
  <si>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</si>
  <si>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</si>
  <si>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</si>
  <si>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</si>
  <si>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</si>
  <si>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</si>
  <si>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</si>
  <si>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</si>
  <si>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</si>
  <si>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</si>
  <si>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</si>
  <si>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</si>
  <si>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</si>
  <si>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</si>
  <si>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</si>
  <si>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</si>
  <si>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</si>
  <si>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</si>
  <si>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</si>
  <si>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</si>
  <si>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</si>
  <si>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</si>
  <si>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</si>
  <si>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</si>
  <si>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</si>
  <si>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</si>
  <si>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</si>
  <si>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</si>
  <si>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</si>
  <si>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</si>
  <si>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</si>
  <si>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</si>
  <si>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</si>
  <si>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</si>
  <si>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</si>
  <si>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</si>
  <si>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</si>
  <si>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</si>
  <si>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</si>
  <si>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</si>
  <si>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</si>
  <si>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</si>
  <si>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</si>
  <si>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</si>
  <si>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</si>
  <si>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</si>
  <si>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</si>
  <si>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</si>
  <si>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</si>
  <si>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</si>
  <si>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</si>
  <si>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</si>
  <si>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</si>
  <si>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</si>
  <si>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</si>
  <si>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</si>
  <si>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</si>
  <si>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</si>
  <si>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</si>
  <si>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</si>
  <si>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</si>
  <si>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</si>
  <si>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</si>
  <si>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</si>
  <si>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</si>
  <si>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</si>
  <si>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</si>
  <si>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</si>
  <si>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</si>
  <si>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</si>
  <si>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</si>
  <si>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</si>
  <si>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</si>
  <si>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</si>
  <si>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</si>
  <si>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</si>
  <si>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</si>
  <si>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</si>
  <si>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</si>
  <si>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</si>
  <si>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</si>
  <si>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</si>
  <si>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</si>
  <si>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</si>
  <si>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</si>
  <si>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</si>
  <si>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</si>
  <si>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</si>
  <si>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</si>
  <si>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</si>
  <si>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</si>
  <si>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</si>
  <si>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</si>
  <si>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</si>
  <si>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</si>
  <si>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</si>
  <si>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</si>
  <si>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</si>
  <si>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</si>
  <si>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</si>
  <si>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</si>
  <si>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</si>
  <si>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</si>
  <si>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</si>
  <si>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</si>
  <si>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</si>
  <si>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</si>
  <si>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</si>
  <si>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</si>
  <si>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</si>
  <si>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</si>
  <si>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</si>
  <si>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</si>
  <si>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</si>
  <si>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</si>
  <si>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</si>
  <si>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</si>
  <si>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</si>
  <si>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</si>
  <si>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</si>
  <si>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</si>
  <si>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</si>
  <si>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</si>
  <si>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</si>
  <si>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</si>
  <si>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</si>
  <si>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</si>
  <si>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</si>
  <si>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</si>
  <si>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</si>
  <si>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</si>
  <si>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</si>
  <si>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</si>
  <si>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</si>
  <si>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</si>
  <si>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</si>
  <si>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</si>
  <si>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</si>
  <si>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</si>
  <si>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</si>
  <si>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</si>
  <si>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</si>
  <si>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</si>
  <si>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</si>
  <si>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</si>
  <si>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</si>
  <si>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</si>
  <si>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</si>
  <si>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</si>
  <si>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</si>
  <si>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</si>
  <si>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</si>
  <si>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</si>
  <si>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</si>
  <si>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</si>
  <si>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</si>
  <si>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</si>
  <si>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</si>
  <si>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</si>
  <si>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</si>
  <si>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</si>
  <si>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</si>
  <si>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</si>
  <si>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</si>
  <si>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</si>
  <si>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</si>
  <si>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</si>
  <si>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</si>
  <si>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</si>
  <si>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</si>
  <si>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</si>
  <si>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</si>
  <si>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</si>
  <si>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</si>
  <si>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</si>
  <si>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</si>
  <si>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</si>
  <si>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</si>
  <si>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</si>
  <si>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</si>
  <si>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</si>
  <si>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</si>
  <si>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</si>
  <si>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</si>
  <si>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</si>
  <si>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</si>
  <si>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</si>
  <si>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</si>
  <si>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</si>
  <si>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</si>
  <si>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</si>
  <si>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</si>
  <si>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</si>
  <si>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</si>
  <si>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</si>
  <si>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</si>
  <si>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</si>
  <si>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</si>
  <si>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</si>
  <si>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</si>
  <si>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</si>
  <si>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</si>
  <si>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</si>
  <si>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</si>
  <si>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</si>
  <si>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</si>
  <si>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</si>
  <si>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</si>
  <si>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</si>
  <si>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</si>
  <si>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</si>
  <si>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</si>
  <si>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</si>
  <si>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</si>
  <si>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</si>
  <si>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</si>
  <si>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</si>
  <si>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</si>
  <si>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</si>
  <si>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</si>
  <si>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</si>
  <si>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</si>
  <si>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</si>
  <si>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</si>
  <si>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</si>
  <si>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</si>
  <si>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</si>
  <si>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</si>
  <si>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</si>
  <si>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</si>
  <si>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</si>
  <si>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</si>
  <si>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</si>
  <si>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</si>
  <si>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</si>
  <si>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</si>
  <si>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</si>
  <si>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</si>
  <si>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</si>
  <si>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</si>
  <si>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</si>
  <si>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</si>
  <si>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</si>
  <si>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</si>
  <si>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</si>
  <si>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</si>
  <si>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</si>
  <si>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</si>
  <si>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</si>
  <si>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</si>
  <si>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</si>
  <si>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</si>
  <si>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</si>
  <si>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</si>
  <si>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</si>
  <si>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</si>
  <si>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</si>
  <si>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</si>
  <si>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</si>
  <si>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</si>
  <si>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</si>
  <si>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</si>
  <si>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</si>
  <si>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</si>
  <si>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</si>
  <si>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</si>
  <si>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</si>
  <si>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</si>
  <si>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</si>
  <si>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</si>
  <si>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</si>
  <si>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</si>
  <si>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</si>
  <si>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</si>
  <si>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</si>
  <si>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</si>
  <si>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</si>
  <si>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</si>
  <si>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</si>
  <si>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</si>
  <si>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</si>
  <si>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</si>
  <si>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</si>
  <si>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</si>
  <si>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</si>
  <si>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</si>
  <si>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</si>
  <si>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</si>
  <si>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</si>
  <si>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</si>
  <si>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</si>
  <si>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</si>
  <si>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</si>
  <si>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</si>
  <si>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</si>
  <si>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</si>
  <si>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</si>
  <si>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</si>
  <si>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</si>
  <si>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</si>
  <si>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</si>
  <si>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</si>
  <si>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</si>
  <si>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</si>
  <si>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</si>
  <si>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</si>
  <si>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</si>
  <si>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</si>
  <si>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</si>
  <si>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</si>
  <si>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</si>
  <si>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</si>
  <si>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</si>
  <si>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</si>
  <si>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</si>
  <si>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</si>
  <si>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</si>
  <si>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</si>
  <si>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</si>
  <si>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</si>
  <si>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</si>
  <si>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</si>
  <si>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</si>
  <si>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</si>
  <si>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</si>
  <si>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</si>
  <si>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</si>
  <si>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</si>
  <si>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</si>
  <si>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</si>
  <si>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</si>
  <si>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</si>
  <si>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</si>
  <si>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</si>
  <si>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</si>
  <si>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</si>
  <si>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</si>
  <si>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</si>
  <si>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</si>
  <si>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</si>
  <si>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</si>
  <si>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</si>
  <si>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</si>
  <si>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</si>
  <si>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</si>
  <si>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</si>
  <si>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</si>
  <si>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</si>
  <si>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</si>
  <si>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</si>
  <si>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</si>
  <si>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</si>
  <si>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</si>
  <si>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</si>
  <si>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</si>
  <si>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</si>
  <si>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</si>
  <si>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</si>
  <si>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</si>
  <si>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</si>
  <si>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</si>
  <si>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</si>
  <si>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</si>
  <si>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</si>
  <si>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</si>
  <si>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</si>
  <si>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</si>
  <si>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</si>
  <si>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</si>
  <si>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</si>
  <si>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</si>
  <si>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</si>
  <si>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</si>
  <si>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</si>
  <si>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</si>
  <si>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</si>
  <si>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</si>
  <si>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</si>
  <si>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</si>
  <si>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</si>
  <si>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</si>
  <si>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</si>
  <si>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</si>
  <si>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</si>
  <si>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</si>
  <si>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</si>
  <si>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</si>
  <si>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</si>
  <si>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</si>
  <si>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</si>
  <si>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</si>
  <si>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</si>
  <si>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</si>
  <si>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</si>
  <si>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</si>
  <si>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</si>
  <si>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</si>
  <si>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</si>
  <si>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</si>
  <si>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</si>
  <si>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</si>
  <si>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</si>
  <si>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</si>
  <si>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</si>
  <si>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</si>
  <si>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</si>
  <si>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</si>
  <si>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</si>
  <si>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</si>
  <si>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</si>
  <si>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</si>
  <si>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</si>
  <si>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</si>
  <si>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</si>
  <si>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</si>
  <si>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</si>
  <si>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</si>
  <si>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</si>
  <si>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</si>
  <si>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</si>
  <si>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</si>
  <si>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</si>
  <si>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</si>
  <si>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</si>
  <si>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</si>
  <si>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</si>
  <si>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</si>
  <si>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</si>
  <si>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</si>
  <si>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</si>
  <si>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</si>
  <si>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</si>
  <si>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</si>
  <si>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</si>
  <si>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</si>
  <si>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</si>
  <si>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</si>
  <si>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</si>
  <si>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</si>
  <si>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</si>
  <si>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</si>
  <si>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</si>
  <si>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</si>
  <si>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</si>
  <si>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</si>
  <si>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</si>
  <si>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</si>
  <si>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</si>
  <si>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</si>
  <si>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</si>
  <si>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</si>
  <si>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</si>
  <si>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</si>
  <si>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</si>
  <si>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</si>
  <si>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</si>
  <si>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</si>
  <si>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</si>
  <si>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</si>
  <si>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</si>
  <si>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</si>
  <si>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</si>
  <si>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</si>
  <si>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</si>
  <si>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</si>
  <si>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</si>
  <si>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</si>
  <si>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</si>
  <si>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</si>
  <si>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</si>
  <si>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</si>
  <si>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</si>
  <si>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</si>
  <si>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</si>
  <si>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</si>
  <si>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</si>
  <si>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</si>
  <si>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</si>
  <si>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</si>
  <si>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</si>
  <si>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</si>
  <si>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</si>
  <si>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</si>
  <si>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</si>
  <si>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</si>
  <si>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</si>
  <si>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</si>
  <si>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</si>
  <si>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</si>
  <si>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</si>
  <si>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</si>
  <si>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</si>
  <si>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</si>
  <si>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</si>
  <si>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</si>
  <si>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</si>
  <si>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</si>
  <si>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</si>
  <si>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</si>
  <si>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</si>
  <si>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</si>
  <si>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</si>
  <si>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</si>
  <si>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</si>
  <si>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</si>
  <si>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</si>
  <si>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</si>
  <si>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</si>
  <si>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</si>
  <si>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</si>
  <si>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</si>
  <si>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</si>
  <si>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</si>
  <si>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</si>
  <si>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</si>
  <si>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</si>
  <si>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</si>
  <si>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</si>
  <si>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</si>
  <si>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</si>
  <si>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</si>
  <si>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</si>
  <si>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</si>
  <si>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</si>
  <si>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</si>
  <si>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</si>
  <si>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</si>
  <si>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</si>
  <si>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</si>
  <si>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</si>
  <si>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</si>
  <si>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</si>
  <si>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</si>
  <si>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</si>
  <si>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</si>
  <si>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</si>
  <si>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</si>
  <si>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</si>
  <si>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</si>
  <si>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</si>
  <si>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</si>
  <si>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</si>
  <si>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</si>
  <si>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</si>
  <si>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</si>
  <si>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</si>
  <si>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</si>
  <si>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</si>
  <si>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</si>
  <si>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</si>
  <si>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</si>
  <si>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</si>
  <si>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</si>
  <si>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</si>
  <si>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</si>
  <si>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</si>
  <si>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</si>
  <si>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</si>
  <si>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</si>
  <si>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</si>
  <si>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</si>
  <si>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</si>
  <si>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</si>
  <si>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</si>
  <si>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</si>
  <si>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</si>
  <si>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</si>
  <si>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</si>
  <si>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</si>
  <si>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</si>
  <si>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</si>
  <si>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</si>
  <si>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</si>
  <si>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</si>
  <si>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</si>
  <si>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</si>
  <si>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</si>
  <si>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</si>
  <si>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</si>
  <si>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</si>
  <si>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</si>
  <si>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</si>
  <si>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</si>
  <si>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</si>
  <si>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</si>
  <si>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</si>
  <si>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</si>
  <si>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</si>
  <si>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</si>
  <si>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</si>
  <si>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</si>
  <si>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</si>
  <si>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</si>
  <si>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</si>
  <si>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</si>
  <si>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</si>
  <si>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</si>
  <si>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</si>
  <si>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</si>
  <si>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</si>
  <si>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</si>
  <si>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</si>
  <si>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</si>
  <si>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</si>
  <si>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</si>
  <si>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</si>
  <si>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</si>
  <si>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</si>
  <si>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</si>
  <si>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</si>
  <si>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</si>
  <si>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</si>
  <si>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</si>
  <si>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</si>
  <si>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</si>
  <si>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</si>
  <si>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</si>
  <si>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</si>
  <si>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</si>
  <si>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</si>
  <si>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</si>
  <si>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</si>
  <si>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</si>
  <si>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</si>
  <si>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</si>
  <si>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</si>
  <si>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</si>
  <si>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</si>
  <si>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</si>
  <si>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</si>
  <si>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</si>
  <si>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</si>
  <si>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</si>
  <si>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</si>
  <si>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</si>
  <si>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</si>
  <si>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</si>
  <si>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</si>
  <si>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</si>
  <si>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</si>
  <si>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</si>
  <si>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</si>
  <si>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</si>
  <si>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</si>
  <si>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</si>
  <si>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</si>
  <si>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</si>
  <si>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</si>
  <si>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</si>
  <si>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</si>
  <si>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</si>
  <si>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</si>
  <si>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</si>
  <si>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</si>
  <si>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</si>
  <si>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</si>
  <si>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</si>
  <si>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</si>
  <si>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</si>
  <si>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</si>
  <si>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</si>
  <si>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</si>
  <si>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</si>
  <si>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</si>
  <si>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</si>
  <si>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</si>
  <si>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</si>
  <si>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</si>
  <si>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</si>
  <si>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</si>
  <si>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</si>
  <si>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</si>
  <si>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</si>
  <si>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</si>
  <si>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</si>
  <si>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</si>
  <si>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</si>
  <si>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</si>
  <si>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</si>
  <si>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</si>
  <si>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</si>
  <si>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</si>
  <si>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</si>
  <si>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</si>
  <si>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</si>
  <si>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</si>
  <si>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</si>
  <si>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</si>
  <si>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</si>
  <si>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</si>
  <si>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</si>
  <si>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</si>
  <si>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</si>
  <si>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</si>
  <si>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</si>
  <si>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</si>
  <si>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</si>
  <si>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</si>
  <si>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</si>
  <si>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</si>
  <si>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</si>
  <si>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</si>
  <si>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</si>
  <si>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</si>
  <si>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</si>
  <si>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</si>
  <si>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</si>
  <si>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</si>
  <si>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</si>
  <si>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</si>
  <si>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</si>
  <si>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</si>
  <si>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</si>
  <si>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</si>
  <si>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</si>
  <si>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</si>
  <si>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</si>
  <si>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</si>
  <si>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</si>
  <si>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</si>
  <si>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</si>
  <si>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</si>
  <si>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</si>
  <si>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</si>
  <si>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</si>
  <si>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</si>
  <si>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</si>
  <si>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</si>
  <si>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</si>
  <si>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</si>
  <si>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</si>
  <si>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</si>
  <si>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</si>
  <si>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</si>
  <si>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</si>
  <si>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</si>
  <si>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</si>
  <si>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</si>
  <si>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</si>
  <si>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</si>
  <si>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</si>
  <si>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</si>
  <si>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</si>
  <si>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</si>
  <si>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</si>
  <si>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</si>
  <si>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</si>
  <si>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</si>
  <si>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</si>
  <si>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</si>
  <si>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</si>
  <si>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</si>
  <si>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</si>
  <si>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</si>
  <si>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</si>
  <si>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</si>
  <si>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</si>
  <si>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</si>
  <si>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</si>
  <si>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</si>
  <si>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</si>
  <si>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</si>
  <si>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</si>
  <si>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</si>
  <si>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</si>
  <si>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</si>
  <si>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</si>
  <si>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</si>
  <si>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</si>
  <si>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</si>
  <si>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</si>
  <si>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</si>
  <si>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</si>
  <si>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</si>
  <si>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</si>
  <si>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</si>
  <si>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</si>
  <si>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</si>
  <si>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</si>
  <si>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</si>
  <si>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</si>
  <si>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</si>
  <si>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</si>
  <si>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</si>
  <si>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</si>
  <si>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</si>
  <si>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</si>
  <si>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</si>
  <si>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</si>
  <si>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</si>
  <si>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</si>
  <si>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</si>
  <si>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</si>
  <si>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</si>
  <si>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</si>
  <si>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</si>
  <si>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</si>
  <si>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</si>
  <si>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</si>
  <si>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</si>
  <si>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</si>
  <si>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</si>
  <si>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</si>
  <si>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</si>
  <si>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</si>
  <si>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</si>
  <si>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</si>
  <si>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</si>
  <si>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</si>
  <si>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</si>
  <si>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</si>
  <si>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</si>
  <si>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</si>
  <si>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</si>
  <si>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</si>
  <si>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</si>
  <si>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</si>
  <si>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</si>
  <si>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</si>
  <si>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</si>
  <si>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</si>
  <si>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</si>
  <si>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</si>
  <si>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</si>
  <si>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</si>
  <si>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</si>
  <si>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</si>
  <si>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</si>
  <si>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</si>
  <si>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</si>
  <si>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</si>
  <si>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</si>
  <si>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</si>
  <si>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</si>
  <si>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</si>
  <si>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</si>
  <si>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</si>
  <si>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</si>
  <si>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</si>
  <si>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</si>
  <si>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</si>
  <si>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</si>
  <si>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</si>
  <si>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</si>
  <si>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</si>
  <si>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</si>
  <si>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</si>
  <si>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</si>
  <si>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</si>
  <si>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</si>
  <si>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</si>
  <si>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</si>
  <si>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</si>
  <si>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</si>
  <si>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</si>
  <si>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</si>
  <si>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</si>
  <si>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</si>
  <si>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</si>
  <si>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</si>
  <si>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</si>
  <si>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</si>
  <si>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</si>
  <si>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</si>
  <si>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</si>
  <si>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</si>
  <si>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</si>
  <si>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</si>
  <si>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</si>
  <si>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</si>
  <si>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</si>
  <si>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</si>
  <si>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</si>
  <si>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</si>
  <si>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</si>
  <si>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</si>
  <si>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</si>
  <si>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</si>
  <si>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</si>
  <si>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</si>
  <si>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</si>
  <si>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</si>
  <si>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</si>
  <si>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</si>
  <si>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</si>
  <si>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</si>
  <si>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</si>
  <si>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</si>
  <si>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</si>
  <si>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</si>
  <si>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</si>
  <si>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</si>
  <si>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</si>
  <si>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</si>
  <si>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</si>
  <si>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</si>
  <si>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</si>
  <si>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</si>
  <si>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</si>
  <si>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</si>
  <si>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</si>
  <si>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</si>
  <si>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</si>
  <si>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</si>
  <si>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</si>
  <si>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</si>
  <si>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</si>
  <si>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</si>
  <si>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</si>
  <si>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</si>
  <si>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</si>
  <si>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</si>
  <si>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</si>
  <si>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</si>
  <si>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</si>
  <si>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</si>
  <si>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</si>
  <si>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</si>
  <si>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</si>
  <si>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</si>
  <si>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</si>
  <si>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</si>
  <si>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</si>
  <si>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</si>
  <si>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</si>
  <si>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</si>
  <si>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</si>
  <si>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</si>
  <si>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</si>
  <si>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</si>
  <si>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</si>
  <si>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</si>
  <si>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</si>
  <si>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</si>
  <si>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</si>
  <si>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</si>
  <si>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</si>
  <si>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</si>
  <si>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</si>
  <si>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</si>
  <si>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</si>
  <si>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</si>
  <si>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</si>
  <si>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</si>
  <si>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</si>
  <si>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</si>
  <si>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</si>
  <si>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</si>
  <si>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</si>
  <si>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</si>
  <si>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</si>
  <si>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</si>
  <si>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</si>
  <si>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</si>
  <si>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</si>
  <si>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</si>
  <si>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</si>
  <si>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</si>
  <si>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</si>
  <si>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</si>
  <si>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</si>
  <si>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</si>
  <si>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</si>
  <si>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</si>
  <si>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</si>
  <si>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</si>
  <si>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</si>
  <si>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</si>
  <si>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</si>
  <si>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</si>
  <si>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</si>
  <si>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</si>
  <si>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</si>
  <si>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</si>
  <si>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</si>
  <si>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</si>
  <si>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</si>
  <si>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</si>
  <si>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</si>
  <si>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</si>
  <si>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</si>
  <si>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</si>
  <si>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</si>
  <si>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</si>
  <si>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</si>
  <si>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</si>
  <si>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</si>
  <si>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</si>
  <si>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</si>
  <si>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</si>
  <si>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</si>
  <si>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</si>
  <si>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</si>
  <si>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</si>
  <si>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</si>
  <si>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</si>
  <si>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</si>
  <si>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</si>
  <si>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</si>
  <si>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</si>
  <si>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</si>
  <si>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</si>
  <si>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</si>
  <si>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</si>
  <si>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</si>
  <si>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</si>
  <si>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</si>
  <si>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</si>
  <si>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</si>
  <si>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</si>
  <si>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</si>
  <si>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</si>
  <si>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</si>
  <si>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</si>
  <si>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</si>
  <si>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</si>
  <si>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</si>
  <si>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</si>
  <si>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</si>
  <si>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</si>
  <si>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</si>
  <si>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</si>
  <si>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</si>
  <si>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</si>
  <si>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</si>
  <si>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</si>
  <si>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</si>
  <si>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</si>
  <si>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</si>
  <si>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</si>
  <si>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</si>
  <si>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</si>
  <si>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</si>
  <si>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</si>
  <si>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</si>
  <si>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</si>
  <si>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</si>
  <si>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</si>
  <si>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</si>
  <si>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</si>
  <si>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</si>
  <si>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</si>
  <si>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</si>
  <si>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</si>
  <si>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</si>
  <si>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</si>
  <si>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</si>
  <si>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</si>
  <si>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</si>
  <si>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</si>
  <si>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</si>
  <si>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</si>
  <si>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</si>
  <si>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</si>
  <si>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</si>
  <si>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</si>
  <si>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</si>
  <si>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</si>
  <si>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</si>
  <si>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</si>
  <si>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</si>
  <si>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</si>
  <si>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</si>
  <si>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</si>
  <si>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</si>
  <si>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</si>
  <si>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</si>
  <si>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</si>
  <si>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</si>
  <si>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</si>
  <si>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</si>
  <si>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</si>
  <si>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</si>
  <si>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</si>
  <si>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</si>
  <si>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</si>
  <si>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</si>
  <si>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</si>
  <si>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</si>
  <si>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</si>
  <si>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</si>
  <si>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</si>
  <si>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</si>
  <si>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</si>
  <si>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</si>
  <si>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</si>
  <si>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</si>
  <si>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</si>
  <si>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</si>
  <si>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</si>
  <si>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</si>
  <si>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</si>
  <si>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</si>
  <si>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</si>
  <si>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</si>
  <si>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</si>
  <si>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</si>
  <si>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</si>
  <si>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</si>
  <si>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</si>
  <si>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</si>
  <si>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</si>
  <si>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</si>
  <si>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</si>
  <si>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</si>
  <si>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</si>
  <si>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</si>
  <si>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</si>
  <si>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</si>
  <si>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</si>
  <si>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</si>
  <si>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</si>
  <si>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</si>
  <si>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</si>
  <si>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</si>
  <si>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</si>
  <si>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</si>
  <si>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</si>
  <si>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</si>
  <si>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</si>
  <si>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</si>
  <si>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</si>
  <si>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</si>
  <si>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</si>
  <si>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</si>
  <si>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</si>
  <si>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</si>
  <si>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</si>
  <si>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</si>
  <si>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</si>
  <si>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</si>
  <si>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</si>
  <si>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</si>
  <si>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</si>
  <si>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</si>
  <si>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</si>
  <si>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</si>
  <si>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</si>
  <si>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</si>
  <si>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</si>
  <si>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</si>
  <si>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</si>
  <si>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</si>
  <si>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</si>
  <si>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</si>
  <si>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</si>
  <si>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</si>
  <si>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</si>
  <si>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</si>
  <si>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</si>
  <si>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</si>
  <si>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</si>
  <si>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</si>
  <si>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</si>
  <si>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</si>
  <si>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</si>
  <si>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</si>
  <si>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</si>
  <si>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</si>
  <si>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</si>
  <si>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</si>
  <si>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</si>
  <si>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</si>
  <si>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</si>
  <si>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</si>
  <si>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</si>
  <si>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</si>
  <si>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</si>
  <si>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</si>
  <si>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</si>
  <si>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</si>
  <si>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</si>
  <si>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</si>
  <si>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</si>
  <si>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</si>
  <si>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</si>
  <si>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</si>
  <si>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</si>
  <si>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</si>
  <si>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</si>
  <si>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</si>
  <si>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</si>
  <si>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</si>
  <si>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</si>
  <si>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</si>
  <si>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</si>
  <si>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</si>
  <si>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</si>
  <si>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</si>
  <si>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</si>
  <si>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</si>
  <si>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</si>
  <si>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</si>
  <si>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</si>
  <si>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</si>
  <si>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</si>
  <si>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</si>
  <si>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</si>
  <si>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</si>
  <si>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</si>
  <si>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</si>
  <si>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</si>
  <si>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</si>
  <si>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</si>
  <si>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</si>
  <si>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</si>
  <si>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</si>
  <si>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</si>
  <si>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</si>
  <si>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</si>
  <si>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</si>
  <si>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</si>
  <si>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</si>
  <si>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</si>
  <si>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</si>
  <si>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</si>
  <si>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</si>
  <si>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</si>
  <si>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</si>
  <si>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</si>
  <si>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</si>
  <si>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</si>
  <si>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</si>
  <si>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</si>
  <si>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</si>
  <si>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</si>
  <si>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</si>
  <si>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</si>
  <si>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</si>
  <si>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</si>
  <si>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</si>
  <si>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</si>
  <si>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</si>
  <si>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</si>
  <si>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</si>
  <si>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</si>
  <si>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</si>
  <si>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</si>
  <si>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</si>
  <si>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</si>
  <si>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</si>
  <si>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</si>
  <si>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</si>
  <si>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</si>
  <si>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</si>
  <si>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</si>
  <si>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</si>
  <si>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</si>
  <si>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</si>
  <si>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</si>
  <si>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</si>
  <si>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</si>
  <si>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</si>
  <si>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</si>
  <si>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</si>
  <si>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</si>
  <si>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</si>
  <si>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</si>
  <si>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</si>
  <si>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</si>
  <si>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</si>
  <si>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</si>
  <si>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</si>
  <si>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</si>
  <si>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</si>
  <si>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</si>
  <si>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</si>
  <si>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</si>
  <si>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</si>
  <si>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</si>
  <si>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</si>
  <si>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</si>
  <si>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</si>
  <si>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</si>
  <si>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</si>
  <si>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</si>
  <si>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</si>
  <si>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</si>
  <si>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</si>
  <si>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</si>
  <si>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</si>
  <si>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</si>
  <si>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</si>
  <si>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</si>
  <si>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</si>
  <si>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</si>
  <si>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</si>
  <si>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</si>
  <si>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</si>
  <si>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</si>
  <si>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</si>
  <si>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</si>
  <si>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</si>
  <si>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</si>
  <si>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</si>
  <si>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</si>
  <si>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</si>
  <si>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</si>
  <si>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</si>
  <si>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</si>
  <si>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</si>
  <si>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</si>
  <si>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</si>
  <si>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</si>
  <si>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</si>
  <si>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</si>
  <si>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</si>
  <si>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</si>
  <si>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</si>
  <si>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</si>
  <si>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</si>
  <si>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</si>
  <si>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</si>
  <si>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</si>
  <si>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</si>
  <si>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</si>
  <si>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</si>
  <si>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</si>
  <si>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</si>
  <si>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</si>
  <si>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</si>
  <si>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</si>
  <si>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</si>
  <si>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</si>
  <si>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</si>
  <si>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</si>
  <si>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</si>
  <si>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</si>
  <si>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</si>
  <si>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</si>
  <si>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</si>
  <si>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</si>
  <si>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</si>
  <si>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</si>
  <si>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</si>
  <si>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</si>
  <si>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</si>
  <si>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</si>
  <si>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</si>
  <si>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</si>
  <si>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</si>
  <si>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</si>
  <si>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</si>
  <si>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</si>
  <si>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</si>
  <si>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</si>
  <si>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</si>
  <si>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</si>
  <si>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</si>
  <si>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</si>
  <si>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</si>
  <si>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</si>
  <si>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</si>
  <si>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</si>
  <si>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</si>
  <si>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</si>
  <si>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</si>
  <si>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</si>
  <si>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</si>
  <si>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</si>
  <si>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</si>
  <si>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</si>
  <si>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</si>
  <si>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</si>
  <si>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</si>
  <si>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</si>
  <si>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</si>
  <si>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</si>
  <si>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</si>
  <si>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</si>
  <si>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</si>
  <si>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</si>
  <si>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</si>
  <si>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</si>
  <si>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</si>
  <si>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</si>
  <si>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</si>
  <si>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</si>
  <si>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</si>
  <si>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</si>
  <si>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</si>
  <si>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</si>
  <si>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</si>
  <si>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</si>
  <si>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</si>
  <si>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</si>
  <si>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</si>
  <si>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</si>
  <si>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</si>
  <si>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</si>
  <si>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</si>
  <si>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</si>
  <si>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</si>
  <si>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</si>
  <si>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</si>
  <si>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</si>
  <si>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</si>
  <si>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</si>
  <si>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</si>
  <si>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</si>
  <si>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</si>
  <si>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</si>
  <si>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</si>
  <si>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</si>
  <si>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</si>
  <si>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</si>
  <si>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</si>
  <si>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</si>
  <si>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</si>
  <si>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</si>
  <si>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</si>
  <si>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</si>
  <si>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</si>
  <si>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</si>
  <si>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</si>
  <si>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</si>
  <si>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</si>
  <si>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</si>
  <si>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</si>
  <si>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</si>
  <si>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</si>
  <si>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</si>
  <si>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</si>
  <si>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</si>
  <si>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</si>
  <si>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</si>
  <si>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</si>
  <si>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</si>
  <si>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</si>
  <si>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</si>
  <si>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</si>
  <si>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</si>
  <si>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</si>
  <si>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</si>
  <si>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</si>
  <si>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</si>
  <si>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</si>
  <si>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</si>
  <si>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</si>
  <si>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</si>
  <si>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</si>
  <si>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</si>
  <si>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</si>
  <si>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</si>
  <si>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</si>
  <si>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</si>
  <si>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</si>
  <si>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</si>
  <si>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</si>
  <si>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</si>
  <si>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</si>
  <si>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</si>
  <si>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</si>
  <si>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</si>
  <si>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</si>
  <si>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</si>
  <si>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</si>
  <si>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</si>
  <si>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</si>
  <si>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</si>
  <si>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</si>
  <si>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</si>
  <si>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</si>
  <si>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</si>
  <si>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</si>
  <si>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</si>
  <si>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</si>
  <si>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</si>
  <si>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</si>
  <si>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</si>
  <si>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</si>
  <si>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</si>
  <si>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</si>
  <si>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</si>
  <si>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</si>
  <si>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</si>
  <si>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</si>
  <si>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</si>
  <si>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</si>
  <si>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</si>
  <si>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</si>
  <si>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</si>
  <si>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</si>
  <si>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</si>
  <si>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</si>
  <si>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</si>
  <si>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</si>
  <si>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</si>
  <si>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</si>
  <si>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</si>
  <si>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</si>
  <si>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</si>
  <si>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</si>
  <si>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</si>
  <si>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</si>
  <si>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</si>
  <si>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</si>
  <si>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</si>
  <si>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</si>
  <si>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</si>
  <si>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</si>
  <si>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</si>
  <si>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</si>
  <si>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</si>
  <si>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</si>
  <si>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</si>
  <si>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</si>
  <si>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</si>
  <si>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</si>
  <si>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</si>
  <si>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</si>
  <si>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</si>
  <si>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</si>
  <si>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</si>
  <si>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</si>
  <si>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</si>
  <si>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</si>
  <si>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</si>
  <si>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</si>
  <si>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</si>
  <si>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</si>
  <si>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</si>
  <si>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</si>
  <si>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</si>
  <si>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</si>
  <si>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</si>
  <si>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</si>
  <si>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</si>
  <si>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</si>
  <si>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</si>
  <si>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</si>
  <si>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</si>
  <si>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</si>
  <si>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</si>
  <si>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</si>
  <si>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</si>
  <si>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</si>
  <si>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</si>
  <si>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</si>
  <si>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</si>
  <si>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</si>
  <si>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</si>
  <si>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</si>
  <si>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</si>
  <si>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</si>
  <si>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</si>
  <si>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</si>
  <si>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</si>
  <si>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</si>
  <si>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</si>
  <si>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</si>
  <si>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</si>
  <si>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</si>
  <si>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</si>
  <si>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</si>
  <si>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</si>
  <si>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</si>
  <si>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</si>
  <si>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</si>
  <si>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</si>
  <si>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</si>
  <si>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</si>
  <si>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</si>
  <si>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</si>
  <si>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</si>
  <si>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</si>
  <si>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</si>
  <si>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</si>
  <si>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</si>
  <si>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</si>
  <si>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</si>
  <si>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</si>
  <si>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</si>
  <si>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</si>
  <si>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</si>
  <si>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</si>
  <si>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</si>
  <si>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</si>
  <si>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</si>
  <si>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</si>
  <si>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</si>
  <si>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</si>
  <si>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</si>
  <si>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</si>
  <si>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</si>
  <si>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</si>
  <si>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</si>
  <si>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</si>
  <si>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</si>
  <si>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</si>
  <si>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</si>
  <si>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</si>
  <si>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</si>
  <si>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</si>
  <si>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</si>
  <si>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</si>
  <si>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</si>
  <si>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</si>
  <si>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</si>
  <si>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</si>
  <si>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</si>
  <si>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</si>
  <si>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</si>
  <si>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</si>
  <si>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</si>
  <si>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</si>
  <si>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</si>
  <si>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</si>
  <si>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</si>
  <si>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</si>
  <si>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</si>
  <si>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</si>
  <si>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</si>
  <si>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</si>
  <si>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</si>
  <si>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</si>
  <si>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</si>
  <si>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</si>
  <si>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</si>
  <si>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</si>
  <si>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</si>
  <si>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</si>
  <si>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</si>
  <si>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</si>
  <si>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</si>
  <si>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</si>
  <si>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</si>
  <si>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</si>
  <si>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</si>
  <si>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</si>
  <si>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</si>
  <si>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</si>
  <si>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</si>
  <si>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</si>
  <si>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</si>
  <si>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</si>
  <si>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</si>
  <si>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</si>
  <si>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</si>
  <si>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</si>
  <si>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</si>
  <si>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</si>
  <si>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</si>
  <si>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</si>
  <si>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</si>
  <si>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</si>
  <si>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</si>
  <si>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</si>
  <si>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</si>
  <si>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</si>
  <si>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</si>
  <si>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</si>
  <si>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</si>
  <si>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</si>
  <si>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</si>
  <si>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</si>
  <si>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</si>
  <si>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</si>
  <si>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</si>
  <si>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</si>
  <si>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</si>
  <si>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</si>
  <si>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</si>
  <si>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</si>
  <si>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</si>
  <si>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</si>
  <si>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</si>
  <si>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</si>
  <si>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</si>
  <si>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</si>
  <si>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</si>
  <si>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</si>
  <si>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</si>
  <si>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</si>
  <si>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</si>
  <si>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</si>
  <si>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</si>
  <si>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</si>
  <si>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</si>
  <si>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</si>
  <si>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</si>
  <si>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</si>
  <si>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</si>
  <si>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</si>
  <si>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</si>
  <si>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</si>
  <si>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</si>
  <si>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</si>
  <si>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</si>
  <si>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</si>
  <si>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</si>
  <si>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</si>
  <si>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</si>
  <si>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</si>
  <si>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</si>
  <si>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</si>
  <si>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</si>
  <si>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</si>
  <si>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</si>
  <si>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</si>
  <si>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</si>
  <si>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</si>
  <si>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</si>
  <si>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</si>
  <si>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</si>
  <si>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</si>
  <si>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</si>
  <si>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</si>
  <si>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</si>
  <si>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</si>
  <si>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</si>
  <si>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</si>
  <si>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</si>
  <si>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</si>
  <si>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</si>
  <si>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</si>
  <si>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</si>
  <si>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</si>
  <si>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</si>
  <si>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</si>
  <si>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</si>
  <si>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</si>
  <si>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</si>
  <si>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</si>
  <si>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</si>
  <si>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</si>
  <si>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</si>
  <si>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</si>
  <si>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</si>
  <si>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</si>
  <si>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</si>
  <si>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</si>
  <si>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</si>
  <si>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</si>
  <si>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</si>
  <si>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</si>
  <si>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</si>
  <si>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</si>
  <si>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</si>
  <si>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</si>
  <si>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</si>
  <si>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</si>
  <si>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</si>
  <si>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</si>
  <si>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</si>
  <si>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</si>
  <si>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</si>
  <si>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</si>
  <si>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</si>
  <si>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</si>
  <si>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</si>
  <si>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</si>
  <si>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</si>
  <si>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</si>
  <si>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</si>
  <si>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</si>
  <si>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</si>
  <si>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</si>
  <si>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</si>
  <si>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</si>
  <si>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</si>
  <si>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</si>
  <si>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</si>
  <si>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</si>
  <si>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</si>
  <si>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</si>
  <si>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</si>
  <si>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</si>
  <si>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</si>
  <si>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</si>
  <si>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</si>
  <si>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</si>
  <si>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</si>
  <si>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</si>
  <si>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</si>
  <si>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</si>
  <si>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</si>
  <si>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</si>
  <si>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</si>
  <si>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</si>
  <si>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</si>
  <si>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</si>
  <si>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</si>
  <si>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</si>
  <si>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</si>
  <si>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</si>
  <si>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</si>
  <si>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</si>
  <si>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</si>
  <si>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</si>
  <si>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</si>
  <si>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</si>
  <si>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</si>
  <si>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</si>
  <si>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</si>
  <si>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</si>
  <si>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</si>
  <si>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</si>
  <si>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</si>
  <si>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</si>
  <si>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</si>
  <si>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</si>
  <si>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</si>
  <si>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</si>
  <si>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</si>
  <si>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</si>
  <si>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</si>
  <si>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</si>
  <si>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</si>
  <si>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</si>
  <si>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</si>
  <si>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</si>
  <si>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</si>
  <si>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</si>
  <si>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</si>
  <si>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</si>
  <si>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</si>
  <si>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</si>
  <si>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</si>
  <si>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</si>
  <si>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</si>
  <si>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</si>
  <si>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</si>
  <si>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</si>
  <si>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</si>
  <si>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</si>
  <si>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</si>
  <si>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</si>
  <si>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</si>
  <si>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</si>
  <si>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</si>
  <si>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</si>
  <si>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</si>
  <si>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</si>
  <si>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</si>
  <si>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</si>
  <si>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</si>
  <si>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</si>
  <si>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</si>
  <si>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</si>
  <si>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</si>
  <si>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</si>
  <si>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</si>
  <si>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</si>
  <si>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</si>
  <si>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</si>
  <si>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</si>
  <si>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</si>
  <si>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</si>
  <si>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</si>
  <si>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</si>
  <si>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</si>
  <si>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</si>
  <si>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</si>
  <si>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</si>
  <si>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</si>
  <si>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</si>
  <si>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</si>
  <si>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</si>
  <si>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</si>
  <si>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</si>
  <si>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</si>
  <si>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</si>
  <si>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</si>
  <si>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</si>
  <si>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</si>
  <si>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</si>
  <si>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</si>
  <si>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</si>
  <si>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</si>
  <si>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</si>
  <si>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</si>
  <si>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</si>
  <si>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</si>
  <si>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</si>
  <si>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</si>
  <si>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</si>
  <si>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</si>
  <si>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</si>
  <si>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</si>
  <si>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</si>
  <si>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</si>
  <si>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</si>
  <si>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</si>
  <si>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</si>
  <si>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</si>
  <si>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</si>
  <si>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</si>
  <si>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</si>
  <si>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</si>
  <si>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</si>
  <si>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</si>
  <si>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</si>
  <si>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</si>
  <si>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</si>
  <si>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</si>
  <si>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</si>
  <si>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</si>
  <si>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</si>
  <si>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</si>
  <si>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</si>
  <si>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</si>
  <si>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</si>
  <si>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</si>
  <si>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</si>
  <si>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</si>
  <si>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</si>
  <si>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</si>
  <si>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</si>
  <si>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</si>
  <si>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</si>
  <si>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</si>
  <si>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</si>
  <si>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</si>
  <si>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</si>
  <si>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</si>
  <si>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</si>
  <si>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</si>
  <si>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</si>
  <si>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</si>
  <si>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</si>
  <si>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</si>
  <si>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</si>
  <si>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</si>
  <si>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</si>
  <si>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</si>
  <si>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</si>
  <si>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</si>
  <si>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</si>
  <si>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</si>
  <si>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</si>
  <si>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</si>
  <si>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</si>
  <si>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</si>
  <si>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</si>
  <si>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</si>
  <si>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</si>
  <si>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</si>
  <si>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</si>
  <si>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</si>
  <si>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</si>
  <si>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</si>
  <si>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</si>
  <si>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</si>
  <si>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</si>
  <si>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</si>
  <si>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</si>
  <si>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</si>
  <si>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</si>
  <si>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</si>
  <si>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</si>
  <si>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</si>
  <si>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</si>
  <si>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</si>
  <si>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</si>
  <si>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</si>
  <si>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</si>
  <si>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</si>
  <si>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</si>
  <si>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</si>
  <si>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</si>
  <si>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</si>
  <si>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</si>
  <si>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</si>
  <si>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</si>
  <si>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</si>
  <si>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</si>
  <si>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</si>
  <si>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</si>
  <si>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</si>
  <si>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</si>
  <si>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</si>
  <si>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</si>
  <si>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</si>
  <si>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</si>
  <si>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</si>
  <si>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</si>
  <si>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</si>
  <si>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</si>
  <si>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</si>
  <si>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</si>
  <si>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</si>
  <si>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</si>
  <si>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</si>
  <si>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</si>
  <si>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</si>
  <si>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</si>
  <si>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</si>
  <si>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</si>
  <si>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</si>
  <si>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</si>
  <si>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</si>
  <si>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</si>
  <si>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</si>
  <si>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</si>
  <si>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</si>
  <si>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</si>
  <si>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</si>
  <si>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</si>
  <si>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</si>
  <si>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</si>
  <si>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</si>
  <si>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</si>
  <si>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</si>
  <si>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</si>
  <si>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</si>
  <si>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</si>
  <si>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</si>
  <si>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</si>
  <si>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</si>
  <si>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</si>
  <si>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</si>
  <si>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</si>
  <si>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</si>
  <si>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</si>
  <si>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</si>
  <si>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</si>
  <si>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</si>
  <si>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</si>
  <si>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</si>
  <si>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</si>
  <si>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</si>
  <si>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</si>
  <si>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</si>
  <si>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</si>
  <si>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</si>
  <si>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</si>
  <si>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</si>
  <si>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</si>
  <si>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</si>
  <si>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</si>
  <si>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</si>
  <si>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</si>
  <si>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</si>
  <si>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</si>
  <si>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</si>
  <si>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</si>
  <si>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</si>
  <si>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</si>
  <si>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</si>
  <si>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</si>
  <si>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</si>
  <si>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</si>
  <si>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</si>
  <si>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</si>
  <si>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</si>
  <si>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</si>
  <si>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</si>
  <si>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</si>
  <si>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</si>
  <si>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</si>
  <si>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</si>
  <si>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</si>
  <si>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</si>
  <si>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</si>
  <si>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</si>
  <si>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</si>
  <si>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</si>
  <si>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</si>
  <si>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</si>
  <si>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</si>
  <si>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</si>
  <si>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</si>
  <si>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</si>
  <si>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</si>
  <si>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</si>
  <si>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</si>
  <si>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</si>
  <si>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</si>
  <si>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</si>
  <si>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</si>
  <si>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</si>
  <si>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</si>
  <si>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</si>
  <si>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</si>
  <si>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</si>
  <si>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</si>
  <si>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</si>
  <si>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</si>
  <si>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</si>
  <si>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</si>
  <si>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</si>
  <si>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</si>
  <si>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</si>
  <si>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</si>
  <si>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</si>
  <si>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</si>
  <si>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</si>
  <si>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</si>
  <si>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</si>
  <si>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</si>
  <si>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</si>
  <si>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</si>
  <si>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</si>
  <si>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</si>
  <si>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</si>
  <si>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</si>
  <si>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</si>
  <si>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</si>
  <si>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</si>
  <si>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</si>
  <si>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</si>
  <si>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</si>
  <si>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</si>
  <si>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</si>
  <si>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</si>
  <si>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</si>
  <si>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</si>
  <si>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</si>
  <si>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</si>
  <si>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</si>
  <si>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</si>
  <si>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</si>
  <si>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</si>
  <si>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</si>
  <si>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</si>
  <si>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</si>
  <si>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</si>
  <si>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</si>
  <si>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</si>
  <si>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</si>
  <si>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</si>
  <si>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</si>
  <si>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</si>
  <si>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</si>
  <si>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</si>
  <si>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</si>
  <si>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</si>
  <si>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</si>
  <si>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</si>
  <si>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</si>
  <si>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</si>
  <si>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</si>
  <si>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</si>
  <si>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</si>
  <si>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</si>
  <si>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</si>
  <si>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</si>
  <si>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</si>
  <si>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</si>
  <si>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</si>
  <si>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</si>
  <si>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</si>
  <si>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</si>
  <si>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</si>
  <si>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</si>
  <si>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</si>
  <si>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</si>
  <si>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</si>
  <si>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</si>
  <si>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</si>
  <si>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</si>
  <si>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</si>
  <si>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</si>
  <si>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</si>
  <si>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</si>
  <si>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</si>
  <si>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</si>
  <si>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</si>
  <si>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</si>
  <si>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</si>
  <si>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</si>
  <si>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</si>
  <si>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</si>
  <si>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</si>
  <si>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</si>
  <si>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</si>
  <si>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</si>
  <si>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</si>
  <si>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</si>
  <si>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</si>
  <si>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</si>
  <si>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</si>
  <si>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</si>
  <si>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</si>
  <si>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</si>
  <si>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</si>
  <si>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</si>
  <si>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</si>
  <si>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</si>
  <si>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</si>
  <si>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</si>
  <si>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</si>
  <si>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</si>
  <si>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</si>
  <si>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</si>
  <si>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</si>
  <si>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</si>
  <si>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</si>
  <si>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</si>
  <si>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</si>
  <si>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</si>
  <si>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</si>
  <si>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</si>
  <si>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</si>
  <si>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</si>
  <si>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</si>
  <si>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</si>
  <si>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</si>
  <si>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</si>
  <si>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</si>
  <si>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</si>
  <si>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</si>
  <si>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</si>
  <si>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</si>
  <si>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</si>
  <si>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</si>
  <si>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</si>
  <si>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</si>
  <si>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</si>
  <si>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</si>
  <si>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</si>
  <si>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</si>
  <si>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</si>
  <si>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</si>
  <si>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</si>
  <si>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</si>
  <si>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</si>
  <si>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</si>
  <si>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</si>
  <si>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</si>
  <si>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</si>
  <si>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</si>
  <si>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</si>
  <si>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</si>
  <si>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</si>
  <si>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</si>
  <si>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</si>
  <si>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</si>
  <si>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</si>
  <si>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</si>
  <si>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</si>
  <si>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</si>
  <si>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</si>
  <si>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</si>
  <si>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</si>
  <si>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</si>
  <si>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</si>
  <si>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</si>
  <si>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</si>
  <si>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</si>
  <si>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</si>
  <si>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</si>
  <si>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</si>
  <si>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</si>
  <si>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</si>
  <si>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</si>
  <si>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</si>
  <si>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</si>
  <si>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</si>
  <si>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</si>
  <si>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</si>
  <si>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</si>
  <si>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</si>
  <si>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</si>
  <si>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</si>
  <si>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</si>
  <si>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</si>
  <si>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</si>
  <si>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</si>
  <si>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</si>
  <si>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</si>
  <si>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</si>
  <si>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</si>
  <si>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</si>
  <si>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</si>
  <si>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</si>
  <si>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</si>
  <si>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</si>
  <si>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</si>
  <si>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</si>
  <si>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</si>
  <si>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</si>
  <si>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</si>
  <si>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</si>
  <si>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</si>
  <si>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</si>
  <si>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</si>
  <si>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</si>
  <si>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</si>
  <si>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</si>
  <si>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</si>
  <si>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</si>
  <si>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</si>
  <si>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</si>
  <si>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</si>
  <si>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</si>
  <si>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</si>
  <si>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</si>
  <si>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</si>
  <si>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</si>
  <si>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</si>
  <si>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</si>
  <si>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</si>
  <si>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</si>
  <si>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</si>
  <si>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</si>
  <si>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</si>
  <si>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</si>
  <si>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</si>
  <si>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</si>
  <si>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</si>
  <si>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</si>
  <si>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</si>
  <si>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</si>
  <si>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</si>
  <si>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</si>
  <si>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</si>
  <si>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</si>
  <si>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</si>
  <si>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</si>
  <si>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</si>
  <si>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</si>
  <si>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</si>
  <si>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</si>
  <si>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</si>
  <si>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</si>
  <si>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</si>
  <si>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</si>
  <si>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</si>
  <si>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</si>
  <si>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</si>
  <si>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</si>
  <si>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</si>
  <si>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</si>
  <si>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</si>
  <si>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</si>
  <si>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</si>
  <si>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</si>
  <si>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</si>
  <si>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</si>
  <si>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</si>
  <si>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</si>
  <si>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</si>
  <si>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</si>
  <si>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</si>
  <si>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</si>
  <si>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</si>
  <si>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</si>
  <si>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</si>
  <si>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</si>
  <si>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</si>
  <si>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</si>
  <si>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</si>
  <si>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</si>
  <si>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</si>
  <si>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</si>
  <si>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</si>
  <si>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</si>
  <si>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</si>
  <si>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</si>
  <si>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</si>
  <si>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</si>
  <si>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</si>
  <si>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</si>
  <si>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</si>
  <si>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</si>
  <si>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</si>
  <si>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</si>
  <si>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</si>
  <si>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</si>
  <si>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</si>
  <si>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</si>
  <si>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</si>
  <si>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</si>
  <si>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</si>
  <si>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</si>
  <si>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</si>
  <si>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</si>
  <si>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</si>
  <si>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</si>
  <si>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</si>
  <si>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</si>
  <si>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</si>
  <si>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</si>
  <si>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</si>
  <si>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</si>
  <si>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</si>
  <si>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</si>
  <si>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</si>
  <si>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</si>
  <si>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</si>
  <si>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</si>
  <si>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</si>
  <si>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</si>
  <si>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</si>
  <si>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</si>
  <si>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</si>
  <si>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</si>
  <si>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</si>
  <si>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</si>
  <si>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</si>
  <si>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</si>
  <si>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</si>
  <si>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</si>
  <si>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</si>
  <si>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</si>
  <si>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</si>
  <si>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</si>
  <si>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</si>
  <si>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</si>
  <si>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</si>
  <si>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</si>
  <si>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</si>
  <si>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</si>
  <si>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</si>
  <si>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</si>
  <si>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</si>
  <si>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</si>
  <si>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</si>
  <si>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</si>
  <si>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</si>
  <si>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</si>
  <si>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</si>
  <si>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</si>
  <si>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</si>
  <si>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</si>
  <si>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</si>
  <si>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</si>
  <si>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</si>
  <si>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</si>
  <si>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</si>
  <si>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</si>
  <si>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</si>
  <si>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</si>
  <si>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</si>
  <si>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</si>
  <si>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</si>
  <si>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</si>
  <si>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</si>
  <si>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</si>
  <si>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</si>
  <si>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</si>
  <si>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</si>
  <si>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</si>
  <si>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</si>
  <si>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</si>
  <si>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</si>
  <si>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</si>
  <si>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</si>
  <si>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</si>
  <si>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</si>
  <si>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</si>
  <si>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</si>
  <si>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</si>
  <si>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</si>
  <si>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</si>
  <si>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</si>
  <si>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</si>
  <si>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</si>
  <si>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</si>
  <si>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</si>
  <si>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</si>
  <si>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</si>
  <si>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</si>
  <si>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</si>
  <si>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</si>
  <si>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</si>
  <si>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</si>
  <si>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</si>
  <si>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</si>
  <si>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</si>
  <si>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</si>
  <si>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</si>
  <si>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</si>
  <si>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</si>
  <si>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</si>
  <si>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</si>
  <si>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</si>
  <si>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</si>
  <si>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</si>
  <si>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</si>
  <si>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</si>
  <si>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</si>
  <si>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</si>
  <si>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</si>
  <si>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</si>
  <si>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</si>
  <si>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</si>
  <si>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</si>
  <si>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</si>
  <si>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</si>
  <si>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</si>
  <si>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</si>
  <si>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</si>
  <si>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</si>
  <si>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</si>
  <si>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</si>
  <si>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</si>
  <si>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</si>
  <si>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</si>
  <si>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</si>
  <si>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</si>
  <si>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</si>
  <si>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</si>
  <si>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</si>
  <si>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</si>
  <si>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</si>
  <si>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</si>
  <si>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</si>
  <si>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</si>
  <si>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</si>
  <si>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</si>
  <si>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</si>
  <si>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</si>
  <si>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</si>
  <si>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</si>
  <si>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</si>
  <si>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</si>
  <si>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</si>
  <si>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</si>
  <si>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</si>
  <si>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</si>
  <si>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</si>
  <si>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</si>
  <si>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</si>
  <si>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</si>
  <si>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</si>
  <si>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</si>
  <si>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</si>
  <si>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</si>
  <si>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</si>
  <si>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</si>
  <si>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</si>
  <si>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</si>
  <si>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</si>
  <si>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</si>
  <si>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</si>
  <si>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</si>
  <si>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</si>
  <si>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</si>
  <si>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</si>
  <si>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</si>
  <si>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</si>
  <si>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</si>
  <si>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</si>
  <si>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</si>
  <si>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</si>
  <si>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</si>
  <si>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</si>
  <si>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</si>
  <si>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</si>
  <si>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</si>
  <si>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</si>
  <si>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</si>
  <si>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</si>
  <si>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</si>
  <si>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</si>
  <si>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</si>
  <si>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</si>
  <si>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</si>
  <si>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</si>
  <si>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</si>
  <si>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</si>
  <si>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</si>
  <si>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</si>
  <si>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</si>
  <si>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</si>
  <si>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</si>
  <si>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</si>
  <si>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</si>
  <si>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</si>
  <si>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</si>
  <si>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</si>
  <si>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</si>
  <si>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</si>
  <si>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</si>
  <si>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</si>
  <si>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</si>
  <si>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</si>
  <si>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</si>
  <si>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</si>
  <si>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</si>
  <si>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</si>
  <si>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</si>
  <si>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</si>
  <si>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</si>
  <si>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</si>
  <si>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</si>
  <si>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</si>
  <si>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</si>
  <si>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</si>
  <si>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</si>
  <si>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</si>
  <si>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</si>
  <si>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</si>
  <si>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</si>
  <si>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</si>
  <si>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</si>
  <si>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</si>
  <si>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</si>
  <si>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</si>
  <si>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</si>
  <si>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</si>
  <si>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</si>
  <si>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</si>
  <si>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</si>
  <si>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</si>
  <si>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</si>
  <si>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</si>
  <si>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</si>
  <si>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</si>
  <si>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</si>
  <si>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</si>
  <si>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</si>
  <si>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</si>
  <si>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</si>
  <si>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</si>
  <si>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</si>
  <si>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</si>
  <si>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</si>
  <si>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</si>
  <si>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</si>
  <si>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</si>
  <si>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</si>
  <si>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</si>
  <si>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</si>
  <si>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</si>
  <si>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</si>
  <si>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</si>
  <si>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</si>
  <si>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</si>
  <si>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</si>
  <si>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</si>
  <si>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</si>
  <si>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</si>
  <si>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</si>
  <si>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</si>
  <si>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</si>
  <si>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</si>
  <si>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</si>
  <si>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</si>
  <si>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</si>
  <si>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</si>
  <si>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</si>
  <si>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</si>
  <si>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</si>
  <si>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</si>
  <si>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</si>
  <si>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</si>
  <si>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</si>
  <si>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</si>
  <si>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</si>
  <si>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</si>
  <si>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</si>
  <si>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</si>
  <si>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</si>
  <si>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</si>
  <si>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</si>
  <si>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</si>
  <si>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</si>
  <si>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</si>
  <si>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</si>
  <si>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</si>
  <si>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</si>
  <si>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</si>
  <si>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</si>
  <si>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</si>
  <si>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</si>
  <si>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</si>
  <si>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</si>
  <si>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</si>
  <si>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</si>
  <si>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</si>
  <si>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</si>
  <si>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</si>
  <si>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</si>
  <si>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</si>
  <si>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</si>
  <si>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</si>
  <si>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</si>
  <si>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</si>
  <si>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</si>
  <si>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</si>
  <si>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</si>
  <si>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</si>
  <si>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</si>
  <si>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</si>
  <si>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</si>
  <si>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</si>
  <si>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</si>
  <si>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</si>
  <si>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</si>
  <si>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</si>
  <si>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</si>
  <si>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</si>
  <si>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</si>
  <si>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</si>
  <si>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</si>
  <si>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</si>
  <si>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</si>
  <si>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</si>
  <si>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</si>
  <si>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</si>
  <si>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</si>
  <si>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</si>
  <si>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</si>
  <si>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</si>
  <si>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</si>
  <si>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</si>
  <si>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</si>
  <si>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</si>
  <si>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</si>
  <si>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</si>
  <si>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</si>
  <si>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</si>
  <si>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</si>
  <si>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</si>
  <si>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</si>
  <si>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</si>
  <si>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</si>
  <si>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</si>
  <si>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</si>
  <si>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</si>
  <si>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</si>
  <si>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</si>
  <si>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</si>
  <si>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</si>
  <si>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</si>
  <si>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</si>
  <si>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</si>
  <si>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</si>
  <si>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</si>
  <si>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</si>
  <si>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</si>
  <si>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</si>
  <si>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</si>
  <si>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</si>
  <si>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</si>
  <si>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</si>
  <si>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</si>
  <si>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</si>
  <si>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</si>
  <si>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</si>
  <si>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</si>
  <si>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</si>
  <si>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</si>
  <si>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</si>
  <si>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</si>
  <si>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</si>
  <si>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</si>
  <si>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</si>
  <si>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</si>
  <si>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</si>
  <si>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</si>
  <si>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</si>
  <si>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</si>
  <si>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</si>
  <si>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</si>
  <si>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</si>
  <si>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</si>
  <si>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</si>
  <si>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</si>
  <si>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</si>
  <si>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</si>
  <si>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</si>
  <si>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</si>
  <si>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</si>
  <si>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</si>
  <si>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</si>
  <si>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</si>
  <si>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</si>
  <si>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</si>
  <si>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</si>
  <si>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</si>
  <si>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</si>
  <si>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</si>
  <si>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</si>
  <si>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</si>
  <si>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</si>
  <si>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</si>
  <si>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</si>
  <si>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</si>
  <si>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</si>
  <si>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</si>
  <si>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</si>
  <si>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</si>
  <si>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</si>
  <si>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</si>
  <si>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</si>
  <si>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</si>
  <si>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</si>
  <si>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</si>
  <si>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</si>
  <si>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</si>
  <si>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</si>
  <si>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</si>
  <si>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</si>
  <si>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</si>
  <si>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</si>
  <si>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</si>
  <si>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</si>
  <si>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</si>
  <si>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</si>
  <si>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</si>
  <si>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</si>
  <si>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</si>
  <si>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</si>
  <si>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</si>
  <si>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</si>
  <si>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</si>
  <si>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</si>
  <si>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</si>
  <si>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</si>
  <si>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</si>
  <si>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</si>
  <si>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</si>
  <si>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</si>
  <si>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</si>
  <si>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</si>
  <si>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</si>
  <si>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</si>
  <si>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</si>
  <si>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</si>
  <si>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</si>
  <si>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</si>
  <si>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</si>
  <si>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</si>
  <si>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</si>
  <si>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</si>
  <si>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</si>
  <si>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</si>
  <si>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</si>
  <si>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</si>
  <si>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</si>
  <si>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</si>
  <si>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</si>
  <si>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</si>
  <si>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</si>
  <si>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</si>
  <si>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</si>
  <si>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</si>
  <si>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</si>
  <si>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</si>
  <si>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</si>
  <si>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</si>
  <si>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</si>
  <si>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</si>
  <si>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</si>
  <si>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</si>
  <si>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</si>
  <si>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</si>
  <si>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</si>
  <si>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</si>
  <si>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</si>
  <si>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</si>
  <si>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</si>
  <si>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</si>
  <si>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</si>
  <si>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</si>
  <si>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</si>
  <si>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</si>
  <si>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</si>
  <si>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</si>
  <si>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</si>
  <si>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</si>
  <si>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</si>
  <si>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</si>
  <si>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</si>
  <si>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</si>
  <si>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</si>
  <si>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</si>
  <si>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</si>
  <si>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</si>
  <si>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</si>
  <si>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</si>
  <si>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</si>
  <si>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</si>
  <si>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</si>
  <si>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</si>
  <si>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</si>
  <si>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</si>
  <si>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</si>
  <si>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</si>
  <si>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</si>
  <si>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</si>
  <si>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</si>
  <si>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</si>
  <si>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</si>
  <si>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</si>
  <si>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</si>
  <si>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</si>
  <si>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</si>
  <si>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</si>
  <si>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</si>
  <si>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</si>
  <si>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</si>
  <si>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</si>
  <si>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</si>
  <si>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</si>
  <si>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</si>
  <si>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</si>
  <si>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</si>
  <si>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</si>
  <si>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</si>
  <si>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</si>
  <si>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</si>
  <si>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</si>
  <si>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</si>
  <si>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</si>
  <si>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</si>
  <si>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</si>
  <si>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</si>
  <si>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</si>
  <si>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</si>
  <si>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</si>
  <si>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</si>
  <si>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</si>
  <si>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</si>
  <si>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</si>
  <si>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</si>
  <si>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</si>
  <si>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</si>
  <si>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</si>
  <si>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</si>
  <si>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</si>
  <si>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</si>
  <si>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</si>
  <si>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</si>
  <si>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</si>
  <si>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</si>
  <si>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</si>
  <si>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</si>
  <si>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</si>
  <si>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</si>
  <si>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</si>
  <si>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</si>
  <si>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</si>
  <si>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</si>
  <si>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</si>
  <si>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</si>
  <si>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</si>
  <si>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</si>
  <si>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</si>
  <si>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</si>
  <si>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</si>
  <si>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</si>
  <si>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</si>
  <si>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</si>
  <si>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</si>
  <si>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</si>
  <si>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</si>
  <si>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</si>
  <si>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</si>
  <si>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</si>
  <si>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</si>
  <si>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</si>
  <si>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</si>
  <si>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</si>
  <si>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</si>
  <si>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</si>
  <si>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</si>
  <si>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</si>
  <si>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</si>
  <si>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</si>
  <si>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</si>
  <si>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</si>
  <si>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</si>
  <si>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</si>
  <si>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</si>
  <si>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</si>
  <si>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</si>
  <si>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</si>
  <si>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</si>
  <si>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</si>
  <si>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</si>
  <si>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</si>
  <si>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</si>
  <si>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</si>
  <si>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</si>
  <si>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</si>
  <si>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</si>
  <si>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</si>
  <si>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</si>
  <si>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</si>
  <si>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</si>
  <si>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</si>
  <si>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</si>
  <si>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</si>
  <si>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</si>
  <si>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</si>
  <si>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</si>
  <si>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</si>
  <si>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</si>
  <si>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</si>
  <si>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</si>
  <si>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</si>
  <si>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</si>
  <si>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</si>
  <si>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</si>
  <si>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</si>
  <si>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</si>
  <si>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</si>
  <si>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</si>
  <si>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</si>
  <si>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</si>
  <si>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</si>
  <si>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</si>
  <si>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</si>
  <si>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</si>
  <si>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</si>
  <si>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</si>
  <si>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</si>
  <si>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</si>
  <si>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</si>
  <si>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</si>
  <si>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</si>
  <si>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</si>
  <si>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</si>
  <si>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</si>
  <si>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</si>
  <si>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</si>
  <si>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</si>
  <si>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</si>
  <si>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</si>
  <si>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</si>
  <si>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</si>
  <si>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</si>
  <si>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</si>
  <si>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</si>
  <si>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</si>
  <si>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</si>
  <si>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</si>
  <si>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</si>
  <si>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</si>
  <si>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</si>
  <si>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</si>
  <si>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</si>
  <si>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</si>
  <si>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</si>
  <si>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</si>
  <si>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</si>
  <si>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</si>
  <si>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</si>
  <si>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</si>
  <si>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</si>
  <si>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</si>
  <si>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</si>
  <si>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</si>
  <si>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</si>
  <si>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</si>
  <si>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</si>
  <si>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</si>
  <si>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</si>
  <si>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</si>
  <si>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</si>
  <si>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</si>
  <si>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</si>
  <si>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</si>
  <si>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</si>
  <si>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</si>
  <si>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</si>
  <si>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</si>
  <si>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</si>
  <si>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</si>
  <si>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</si>
  <si>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</si>
  <si>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</si>
  <si>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</si>
  <si>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</si>
  <si>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</si>
  <si>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</si>
  <si>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</si>
  <si>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</si>
  <si>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</si>
  <si>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</si>
  <si>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</si>
  <si>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</si>
  <si>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</si>
  <si>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</si>
  <si>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</si>
  <si>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</si>
  <si>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</si>
  <si>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</si>
  <si>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</si>
  <si>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</si>
  <si>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</si>
  <si>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</si>
  <si>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</si>
  <si>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</si>
  <si>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</si>
  <si>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</si>
  <si>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</si>
  <si>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</si>
  <si>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</si>
  <si>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</si>
  <si>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</si>
  <si>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</si>
  <si>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</si>
  <si>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</si>
  <si>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</si>
  <si>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</si>
  <si>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</si>
  <si>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</si>
  <si>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</si>
  <si>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</si>
  <si>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</si>
  <si>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</si>
  <si>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</si>
  <si>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</si>
  <si>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</si>
  <si>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</si>
  <si>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</si>
  <si>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</si>
  <si>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</si>
  <si>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</si>
  <si>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</si>
  <si>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</si>
  <si>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</si>
  <si>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</si>
  <si>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</si>
  <si>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</si>
  <si>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</si>
  <si>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</si>
  <si>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</si>
  <si>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</si>
  <si>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</si>
  <si>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</si>
  <si>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</si>
  <si>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</si>
  <si>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</si>
  <si>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</si>
  <si>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</si>
  <si>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</si>
  <si>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</si>
  <si>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</si>
  <si>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</si>
  <si>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</si>
  <si>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</si>
  <si>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</si>
  <si>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</si>
  <si>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</si>
  <si>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</si>
  <si>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</si>
  <si>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</si>
  <si>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</si>
  <si>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</si>
  <si>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</si>
  <si>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</si>
  <si>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</si>
  <si>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</si>
  <si>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</si>
  <si>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</si>
  <si>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</si>
  <si>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</si>
  <si>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</si>
  <si>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</si>
  <si>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</si>
  <si>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</si>
  <si>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</si>
  <si>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</si>
  <si>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</si>
  <si>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</si>
  <si>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</si>
  <si>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</si>
  <si>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</si>
  <si>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</si>
  <si>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</si>
  <si>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</si>
  <si>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</si>
  <si>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</si>
  <si>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</si>
  <si>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</si>
  <si>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</si>
  <si>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</si>
  <si>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</si>
  <si>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</si>
  <si>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</si>
  <si>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</si>
  <si>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</si>
  <si>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</si>
  <si>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</si>
  <si>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</si>
  <si>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</si>
  <si>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</si>
  <si>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</si>
  <si>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</si>
  <si>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</si>
  <si>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</si>
  <si>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</si>
  <si>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</si>
  <si>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</si>
  <si>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</si>
  <si>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</si>
  <si>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</si>
  <si>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</si>
  <si>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</si>
  <si>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</si>
  <si>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</si>
  <si>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</si>
  <si>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</si>
  <si>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</si>
  <si>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</si>
  <si>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</si>
  <si>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</si>
  <si>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</si>
  <si>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</si>
  <si>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</si>
  <si>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</si>
  <si>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</si>
  <si>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</si>
  <si>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</si>
  <si>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</si>
  <si>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</si>
  <si>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</si>
  <si>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</si>
  <si>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</si>
  <si>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</si>
  <si>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</si>
  <si>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</si>
  <si>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</si>
  <si>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</si>
  <si>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</si>
  <si>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</si>
  <si>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</si>
  <si>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</si>
  <si>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</si>
  <si>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</si>
  <si>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</si>
  <si>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</si>
  <si>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</si>
  <si>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</si>
  <si>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</si>
  <si>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</si>
  <si>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</si>
  <si>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</si>
  <si>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</si>
  <si>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</si>
  <si>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</si>
  <si>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</si>
  <si>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</si>
  <si>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</si>
  <si>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</si>
  <si>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</si>
  <si>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</si>
  <si>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</si>
  <si>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</si>
  <si>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</si>
  <si>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</si>
  <si>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</si>
  <si>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</si>
  <si>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</si>
  <si>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</si>
  <si>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</si>
  <si>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</si>
  <si>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</si>
  <si>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</si>
  <si>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</si>
  <si>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</si>
  <si>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</si>
  <si>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</si>
  <si>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</si>
  <si>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</si>
  <si>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</si>
  <si>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</si>
  <si>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</si>
  <si>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</si>
  <si>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</si>
  <si>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</si>
  <si>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</si>
  <si>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</si>
  <si>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</si>
  <si>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</si>
  <si>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</si>
  <si>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</si>
  <si>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</si>
  <si>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</si>
  <si>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</si>
  <si>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</si>
  <si>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</si>
  <si>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</si>
  <si>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</si>
  <si>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</si>
  <si>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</si>
  <si>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</si>
  <si>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</si>
  <si>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</si>
  <si>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</si>
  <si>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</si>
  <si>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</si>
  <si>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</si>
  <si>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</si>
  <si>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</si>
  <si>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</si>
  <si>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</si>
  <si>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</si>
  <si>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</si>
  <si>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</si>
  <si>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</si>
  <si>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</si>
  <si>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</si>
  <si>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</si>
  <si>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</si>
  <si>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</si>
  <si>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</si>
  <si>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</si>
  <si>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</si>
  <si>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</si>
  <si>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</si>
  <si>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</si>
  <si>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</si>
  <si>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</si>
  <si>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</si>
  <si>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</si>
  <si>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</si>
  <si>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</si>
  <si>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</si>
  <si>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</si>
  <si>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</si>
  <si>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</si>
  <si>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</si>
  <si>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</si>
  <si>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</si>
  <si>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</si>
  <si>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</si>
  <si>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</si>
  <si>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</si>
  <si>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</si>
  <si>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</si>
  <si>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</si>
  <si>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</si>
  <si>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</si>
  <si>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</si>
  <si>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</si>
  <si>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</si>
  <si>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</si>
  <si>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</si>
  <si>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</si>
  <si>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</si>
  <si>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</si>
  <si>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</si>
  <si>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</si>
  <si>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</si>
  <si>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</si>
  <si>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</si>
  <si>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</si>
  <si>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</si>
  <si>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</si>
  <si>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</si>
  <si>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</si>
  <si>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</si>
  <si>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</si>
  <si>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</si>
  <si>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</si>
  <si>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</si>
  <si>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</si>
  <si>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</si>
  <si>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</si>
  <si>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</si>
  <si>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</si>
  <si>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</si>
  <si>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</si>
  <si>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</si>
  <si>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</si>
  <si>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</si>
  <si>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</si>
  <si>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</si>
  <si>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</si>
  <si>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</si>
  <si>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</si>
  <si>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</si>
  <si>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</si>
  <si>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</si>
  <si>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</si>
  <si>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</si>
  <si>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</si>
  <si>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</si>
  <si>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</si>
  <si>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</si>
  <si>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</si>
  <si>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</si>
  <si>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</si>
  <si>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</si>
  <si>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</si>
  <si>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</si>
  <si>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</si>
  <si>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</si>
  <si>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</si>
  <si>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</si>
  <si>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</si>
  <si>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</si>
  <si>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</si>
  <si>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</si>
  <si>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</si>
  <si>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</si>
  <si>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</si>
  <si>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</si>
  <si>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</si>
  <si>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</si>
  <si>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</si>
  <si>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</si>
  <si>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</si>
  <si>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</si>
  <si>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</si>
  <si>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</si>
  <si>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</si>
  <si>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</si>
  <si>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</si>
  <si>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</si>
  <si>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</si>
  <si>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</si>
  <si>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</si>
  <si>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</si>
  <si>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</si>
  <si>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</si>
  <si>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</si>
  <si>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</si>
  <si>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</si>
  <si>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</si>
  <si>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</si>
  <si>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</si>
  <si>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</si>
  <si>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</si>
  <si>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</si>
  <si>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</si>
  <si>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</si>
  <si>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</si>
  <si>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</si>
  <si>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</si>
  <si>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</si>
  <si>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</si>
  <si>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</si>
  <si>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</si>
  <si>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</si>
  <si>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</si>
  <si>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</si>
  <si>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</si>
  <si>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</si>
  <si>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</si>
  <si>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</si>
  <si>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</si>
  <si>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</si>
  <si>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</si>
  <si>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</si>
  <si>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</si>
  <si>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</si>
  <si>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</si>
  <si>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</si>
  <si>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</si>
  <si>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</si>
  <si>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</si>
  <si>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</si>
  <si>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</si>
  <si>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</si>
  <si>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</si>
  <si>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</si>
  <si>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</si>
  <si>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</si>
  <si>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</si>
  <si>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</si>
  <si>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</si>
  <si>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</si>
  <si>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</si>
  <si>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</si>
  <si>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</si>
  <si>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</si>
  <si>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</si>
  <si>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</si>
  <si>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</si>
  <si>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</si>
  <si>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</si>
  <si>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</si>
  <si>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</si>
  <si>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</si>
  <si>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</si>
  <si>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</si>
  <si>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</si>
  <si>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</si>
  <si>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</si>
  <si>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</si>
  <si>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</si>
  <si>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</si>
  <si>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</si>
  <si>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</si>
  <si>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</si>
  <si>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</si>
  <si>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</si>
  <si>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</si>
  <si>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</si>
  <si>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</si>
  <si>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</si>
  <si>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</si>
  <si>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</si>
  <si>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</si>
  <si>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</si>
  <si>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</si>
  <si>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</si>
  <si>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</si>
  <si>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</si>
  <si>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</si>
  <si>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</si>
  <si>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</si>
  <si>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</si>
  <si>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</si>
  <si>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</si>
  <si>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</si>
  <si>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</si>
  <si>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</si>
  <si>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</si>
  <si>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</si>
  <si>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</si>
  <si>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</si>
  <si>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</si>
  <si>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</si>
  <si>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</si>
  <si>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</si>
  <si>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</si>
  <si>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</si>
  <si>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</si>
  <si>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</si>
  <si>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</si>
  <si>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</si>
  <si>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</si>
  <si>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</si>
  <si>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</si>
  <si>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</si>
  <si>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</si>
  <si>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</si>
  <si>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</si>
  <si>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</si>
  <si>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</si>
  <si>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</si>
  <si>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</si>
  <si>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</si>
  <si>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</si>
  <si>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</si>
  <si>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</si>
  <si>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</si>
  <si>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</si>
  <si>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</si>
  <si>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</si>
  <si>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</si>
  <si>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</si>
  <si>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</si>
  <si>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</si>
  <si>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</si>
  <si>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</si>
  <si>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</si>
  <si>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</si>
  <si>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</si>
  <si>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</si>
  <si>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</si>
  <si>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</si>
  <si>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</si>
  <si>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</si>
  <si>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</si>
  <si>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</si>
  <si>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</si>
  <si>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</si>
  <si>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</si>
  <si>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</si>
  <si>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</si>
  <si>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</si>
  <si>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</si>
  <si>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</si>
  <si>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</si>
  <si>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</si>
  <si>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</si>
  <si>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</si>
  <si>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</si>
  <si>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</si>
  <si>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</si>
  <si>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</si>
  <si>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</si>
  <si>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</si>
  <si>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</si>
  <si>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</si>
  <si>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</si>
  <si>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</si>
  <si>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</si>
  <si>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</si>
  <si>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</si>
  <si>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</si>
  <si>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</si>
  <si>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</si>
  <si>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</si>
  <si>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</si>
  <si>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</si>
  <si>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</si>
  <si>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</si>
  <si>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</si>
  <si>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</si>
  <si>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</si>
  <si>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</si>
  <si>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</si>
  <si>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</si>
  <si>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</si>
  <si>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</si>
  <si>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</si>
  <si>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</si>
  <si>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</si>
  <si>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</si>
  <si>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</si>
  <si>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</si>
  <si>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</si>
  <si>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</si>
  <si>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</si>
  <si>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</si>
  <si>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</si>
  <si>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</si>
  <si>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</si>
  <si>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</si>
  <si>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</si>
  <si>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</si>
  <si>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</si>
  <si>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</si>
  <si>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</si>
  <si>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</si>
  <si>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</si>
  <si>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</si>
  <si>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</si>
  <si>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</si>
  <si>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</si>
  <si>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</si>
  <si>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</si>
  <si>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</si>
  <si>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</si>
  <si>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</si>
  <si>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</si>
  <si>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</si>
  <si>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</si>
  <si>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</si>
  <si>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</si>
  <si>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</si>
  <si>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</si>
  <si>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</si>
  <si>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</si>
  <si>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</si>
  <si>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</si>
  <si>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</si>
  <si>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</si>
  <si>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</si>
  <si>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</si>
  <si>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</si>
  <si>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</si>
  <si>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</si>
  <si>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</si>
  <si>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</si>
  <si>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</si>
  <si>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</si>
  <si>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</si>
  <si>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</si>
  <si>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</si>
  <si>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</si>
  <si>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</si>
  <si>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</si>
  <si>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</si>
  <si>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</si>
  <si>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</si>
  <si>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</si>
  <si>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</si>
  <si>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</si>
  <si>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</si>
  <si>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</si>
  <si>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</si>
  <si>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</si>
  <si>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</si>
  <si>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</si>
  <si>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</si>
  <si>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</si>
  <si>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</si>
  <si>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</si>
  <si>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</si>
  <si>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</si>
  <si>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</si>
  <si>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</si>
  <si>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</si>
  <si>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</si>
  <si>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</si>
  <si>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</si>
  <si>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</si>
  <si>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</si>
  <si>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</si>
  <si>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</si>
  <si>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</si>
  <si>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</si>
  <si>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</si>
  <si>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</si>
  <si>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</si>
  <si>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</si>
  <si>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</si>
  <si>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</si>
  <si>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</si>
  <si>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</si>
  <si>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</si>
  <si>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</si>
  <si>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</si>
  <si>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</si>
  <si>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</si>
  <si>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</si>
  <si>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</si>
  <si>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</si>
  <si>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</si>
  <si>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</si>
  <si>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</si>
  <si>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</si>
  <si>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</si>
  <si>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</si>
  <si>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</si>
  <si>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</si>
  <si>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</si>
  <si>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</si>
  <si>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</si>
  <si>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</si>
  <si>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</si>
  <si>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</si>
  <si>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</si>
  <si>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</si>
  <si>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</si>
  <si>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</si>
  <si>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</si>
  <si>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</si>
  <si>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</si>
  <si>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</si>
  <si>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</si>
  <si>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</si>
  <si>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</si>
  <si>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</si>
  <si>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</si>
  <si>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</si>
  <si>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</si>
  <si>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</si>
  <si>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</si>
  <si>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</si>
  <si>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</si>
  <si>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</si>
  <si>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</si>
  <si>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</si>
  <si>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</si>
  <si>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</si>
  <si>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</si>
  <si>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</si>
  <si>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</si>
  <si>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</si>
  <si>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</si>
  <si>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</si>
  <si>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</si>
  <si>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</si>
  <si>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</si>
  <si>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</si>
  <si>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</si>
  <si>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</si>
  <si>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</si>
  <si>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</si>
  <si>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</si>
  <si>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</si>
  <si>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</si>
  <si>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</si>
  <si>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</si>
  <si>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</si>
  <si>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</si>
  <si>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</si>
  <si>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</si>
  <si>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</si>
  <si>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</si>
  <si>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</si>
  <si>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</si>
  <si>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</si>
  <si>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</si>
  <si>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</si>
  <si>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</si>
  <si>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</si>
  <si>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</si>
  <si>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</si>
  <si>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</si>
  <si>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</si>
  <si>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</si>
  <si>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</si>
  <si>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</si>
  <si>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</si>
  <si>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</si>
  <si>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</si>
  <si>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</si>
  <si>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</si>
  <si>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</si>
  <si>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</si>
  <si>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</si>
  <si>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</si>
  <si>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</si>
  <si>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</si>
  <si>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</si>
  <si>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</si>
  <si>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</si>
  <si>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</si>
  <si>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</si>
  <si>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</si>
  <si>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</si>
  <si>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</si>
  <si>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</si>
  <si>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</si>
  <si>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</si>
  <si>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</si>
  <si>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</si>
  <si>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</si>
  <si>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</si>
  <si>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</si>
  <si>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</si>
  <si>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</si>
  <si>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</si>
  <si>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</si>
  <si>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</si>
  <si>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</si>
  <si>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</si>
  <si>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</si>
  <si>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</si>
  <si>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</si>
  <si>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</si>
  <si>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</si>
  <si>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</si>
  <si>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</si>
  <si>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</si>
  <si>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</si>
  <si>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</si>
  <si>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</si>
  <si>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</si>
  <si>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</si>
  <si>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</si>
  <si>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</si>
  <si>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</si>
  <si>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</si>
  <si>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</si>
  <si>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</si>
  <si>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</si>
  <si>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</si>
  <si>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</si>
  <si>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</si>
  <si>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</si>
  <si>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</si>
  <si>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</si>
  <si>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</si>
  <si>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</si>
  <si>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</si>
  <si>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</si>
  <si>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</si>
  <si>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</si>
  <si>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</si>
  <si>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</si>
  <si>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</si>
  <si>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</si>
  <si>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</si>
  <si>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</si>
  <si>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</si>
  <si>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</si>
  <si>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</si>
  <si>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</si>
  <si>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</si>
  <si>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</si>
  <si>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</si>
  <si>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</si>
  <si>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</si>
  <si>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</si>
  <si>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</si>
  <si>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</si>
  <si>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</si>
  <si>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</si>
  <si>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</si>
  <si>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</si>
  <si>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</si>
  <si>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</si>
  <si>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</si>
  <si>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</si>
  <si>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</si>
  <si>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</si>
  <si>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</si>
  <si>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</si>
  <si>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</si>
  <si>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</si>
  <si>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</si>
  <si>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</si>
  <si>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</si>
  <si>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</si>
  <si>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</si>
  <si>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</si>
  <si>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</si>
  <si>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</si>
  <si>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</si>
  <si>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</si>
  <si>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</si>
  <si>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</si>
  <si>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</si>
  <si>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</si>
  <si>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</si>
  <si>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</si>
  <si>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</si>
  <si>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</si>
  <si>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</si>
  <si>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</si>
  <si>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</si>
  <si>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</si>
  <si>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</si>
  <si>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</si>
  <si>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</si>
  <si>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</si>
  <si>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</si>
  <si>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</si>
  <si>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</si>
  <si>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</si>
  <si>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</si>
  <si>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</si>
  <si>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</si>
  <si>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</si>
  <si>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</si>
  <si>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</si>
  <si>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</si>
  <si>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</si>
  <si>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</si>
  <si>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</si>
  <si>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</si>
  <si>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</si>
  <si>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</si>
  <si>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</si>
  <si>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</si>
  <si>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</si>
  <si>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</si>
  <si>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</si>
  <si>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</si>
  <si>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</si>
  <si>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</si>
  <si>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</si>
  <si>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</si>
  <si>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</si>
  <si>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</si>
  <si>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</si>
  <si>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</si>
  <si>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</si>
  <si>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</si>
  <si>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</si>
  <si>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</si>
  <si>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</si>
  <si>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</si>
  <si>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</si>
  <si>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</si>
  <si>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</si>
  <si>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</si>
  <si>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</si>
  <si>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</si>
  <si>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</si>
  <si>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</si>
  <si>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</si>
  <si>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</si>
  <si>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</si>
  <si>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</si>
  <si>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</si>
  <si>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</si>
  <si>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</si>
  <si>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</si>
  <si>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</si>
  <si>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</si>
  <si>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</si>
  <si>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</si>
  <si>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</si>
  <si>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</si>
  <si>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</si>
  <si>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</si>
  <si>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</si>
  <si>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</si>
  <si>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</si>
  <si>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</si>
  <si>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</si>
  <si>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</si>
  <si>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</si>
  <si>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</si>
  <si>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</si>
  <si>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</si>
  <si>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</si>
  <si>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</si>
  <si>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</si>
  <si>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</si>
  <si>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</si>
  <si>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</si>
  <si>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</si>
  <si>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</si>
  <si>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</si>
  <si>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</si>
  <si>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</si>
  <si>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</si>
  <si>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</si>
  <si>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</si>
  <si>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</si>
  <si>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</si>
  <si>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</si>
  <si>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</si>
  <si>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</si>
  <si>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</si>
  <si>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</si>
  <si>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</si>
  <si>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</si>
  <si>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</si>
  <si>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</si>
  <si>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</si>
  <si>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</si>
  <si>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</si>
  <si>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</si>
  <si>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</si>
  <si>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</si>
  <si>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</si>
  <si>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</si>
  <si>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</si>
  <si>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</si>
  <si>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</si>
  <si>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</si>
  <si>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</si>
  <si>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</si>
  <si>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</si>
  <si>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</si>
  <si>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</si>
  <si>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</si>
  <si>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</si>
  <si>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</si>
  <si>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</si>
  <si>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</si>
  <si>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</si>
  <si>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</si>
  <si>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</si>
  <si>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</si>
  <si>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</si>
  <si>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</si>
  <si>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</si>
  <si>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</si>
  <si>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</si>
  <si>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</si>
  <si>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</si>
  <si>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</si>
  <si>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</si>
  <si>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</si>
  <si>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</si>
  <si>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</si>
  <si>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</si>
  <si>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</si>
  <si>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</si>
  <si>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</si>
  <si>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</si>
  <si>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</si>
  <si>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</si>
  <si>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</si>
  <si>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</si>
  <si>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</si>
  <si>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</si>
  <si>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</si>
  <si>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</si>
  <si>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</si>
  <si>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</si>
  <si>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</si>
  <si>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</si>
  <si>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</si>
  <si>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</si>
  <si>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</si>
  <si>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</si>
  <si>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</si>
  <si>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</si>
  <si>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</si>
  <si>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</si>
  <si>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</si>
  <si>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</si>
  <si>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</si>
  <si>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</si>
  <si>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</si>
  <si>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</si>
  <si>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</si>
  <si>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</si>
  <si>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</si>
  <si>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</si>
  <si>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</si>
  <si>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</si>
  <si>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</si>
  <si>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</si>
  <si>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</si>
  <si>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</si>
  <si>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</si>
  <si>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</si>
  <si>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</si>
  <si>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</si>
  <si>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</si>
  <si>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</si>
  <si>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</si>
  <si>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</si>
  <si>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</si>
  <si>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</si>
  <si>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</si>
  <si>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</si>
  <si>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</si>
  <si>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</si>
  <si>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</si>
  <si>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</si>
  <si>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</si>
  <si>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</si>
  <si>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</si>
  <si>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</si>
  <si>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</si>
  <si>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</si>
  <si>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</si>
  <si>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</si>
  <si>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</si>
  <si>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</si>
  <si>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</si>
  <si>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</si>
  <si>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</si>
  <si>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</si>
  <si>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</si>
  <si>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</si>
  <si>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</si>
  <si>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</si>
  <si>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</si>
  <si>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</si>
  <si>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</si>
  <si>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</si>
  <si>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</si>
  <si>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</si>
  <si>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</si>
  <si>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</si>
  <si>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</si>
  <si>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</si>
  <si>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</si>
  <si>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</si>
  <si>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</si>
  <si>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</si>
  <si>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</si>
  <si>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</si>
  <si>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</si>
  <si>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</si>
  <si>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</si>
  <si>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</si>
  <si>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</si>
  <si>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</si>
  <si>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</si>
  <si>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</si>
  <si>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</si>
  <si>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</si>
  <si>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</si>
  <si>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</si>
  <si>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</si>
  <si>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</si>
  <si>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</si>
  <si>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</si>
  <si>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</si>
  <si>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</si>
  <si>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</si>
  <si>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</si>
  <si>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</si>
  <si>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</si>
  <si>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</si>
  <si>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</si>
  <si>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</si>
  <si>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</si>
  <si>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</si>
  <si>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</si>
  <si>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</si>
  <si>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</si>
  <si>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</si>
  <si>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</si>
  <si>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</si>
  <si>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</si>
  <si>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</si>
  <si>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</si>
  <si>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</si>
  <si>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</si>
  <si>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</si>
  <si>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</si>
  <si>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</si>
  <si>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</si>
  <si>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</si>
  <si>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</si>
  <si>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</si>
  <si>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</si>
  <si>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</si>
  <si>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</si>
  <si>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</si>
  <si>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</si>
  <si>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</si>
  <si>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</si>
  <si>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</si>
  <si>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</si>
  <si>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</si>
  <si>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</si>
  <si>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</si>
  <si>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</si>
  <si>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</si>
  <si>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</si>
  <si>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</si>
  <si>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</si>
  <si>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</si>
  <si>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</si>
  <si>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</si>
  <si>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</si>
  <si>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</si>
  <si>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</si>
  <si>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</si>
  <si>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</si>
  <si>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</si>
  <si>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</si>
  <si>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</si>
  <si>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</si>
  <si>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</si>
  <si>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</si>
  <si>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</si>
  <si>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</si>
  <si>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</si>
  <si>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</si>
  <si>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</si>
  <si>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</si>
  <si>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</si>
  <si>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</si>
  <si>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</si>
  <si>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</si>
  <si>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</si>
  <si>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</si>
  <si>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</si>
  <si>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</si>
  <si>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</si>
  <si>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</si>
  <si>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</si>
  <si>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</si>
  <si>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</si>
  <si>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</si>
  <si>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</si>
  <si>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</si>
  <si>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</si>
  <si>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</si>
  <si>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</si>
  <si>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</si>
  <si>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</si>
  <si>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</si>
  <si>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</si>
  <si>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</si>
  <si>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</si>
  <si>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</si>
  <si>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</si>
  <si>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</si>
  <si>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</si>
  <si>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</si>
  <si>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</si>
  <si>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</si>
  <si>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</si>
  <si>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</si>
  <si>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</si>
  <si>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</si>
  <si>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</si>
  <si>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</si>
  <si>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</si>
  <si>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</si>
  <si>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</si>
  <si>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</si>
  <si>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</si>
  <si>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</si>
  <si>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</si>
  <si>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</si>
  <si>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</si>
  <si>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</si>
  <si>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</si>
  <si>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</si>
  <si>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</si>
  <si>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</si>
  <si>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</si>
  <si>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</si>
  <si>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</si>
  <si>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</si>
  <si>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</si>
  <si>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</si>
  <si>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</si>
  <si>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</si>
  <si>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</si>
  <si>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</si>
  <si>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</si>
  <si>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</si>
  <si>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</si>
  <si>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</si>
  <si>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</si>
  <si>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</si>
  <si>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</si>
  <si>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</si>
  <si>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</si>
  <si>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</si>
  <si>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</si>
  <si>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</si>
  <si>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</si>
  <si>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</si>
  <si>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</si>
  <si>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</si>
  <si>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</si>
  <si>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</si>
  <si>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</si>
  <si>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</si>
  <si>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</si>
  <si>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</si>
  <si>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</si>
  <si>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</si>
  <si>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</si>
  <si>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</si>
  <si>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</si>
  <si>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</si>
  <si>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</si>
  <si>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</si>
  <si>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</si>
  <si>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</si>
  <si>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</si>
  <si>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</si>
  <si>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</si>
  <si>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</si>
  <si>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</si>
  <si>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</si>
  <si>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</si>
  <si>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</si>
  <si>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</si>
  <si>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</si>
  <si>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</si>
  <si>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</si>
  <si>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</si>
  <si>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</si>
  <si>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</si>
  <si>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</si>
  <si>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</si>
  <si>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</si>
  <si>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</si>
  <si>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</si>
  <si>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</si>
  <si>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</si>
  <si>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</si>
  <si>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</si>
  <si>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</si>
  <si>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</si>
  <si>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</si>
  <si>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</si>
  <si>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</si>
  <si>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</si>
  <si>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</si>
  <si>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</si>
  <si>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</si>
  <si>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</si>
  <si>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</si>
  <si>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</si>
  <si>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</si>
  <si>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</si>
  <si>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</si>
  <si>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</si>
  <si>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</si>
  <si>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</si>
  <si>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</si>
  <si>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</si>
  <si>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</si>
  <si>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</si>
  <si>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</si>
  <si>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</si>
  <si>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</si>
  <si>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</si>
  <si>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</si>
  <si>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</si>
  <si>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</si>
  <si>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</si>
  <si>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</si>
  <si>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</si>
  <si>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</si>
  <si>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</si>
  <si>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</si>
  <si>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</si>
  <si>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</si>
  <si>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</si>
  <si>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</si>
  <si>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</si>
  <si>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</si>
  <si>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</si>
  <si>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</si>
  <si>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</si>
  <si>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</si>
  <si>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</si>
  <si>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</si>
  <si>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</si>
  <si>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</si>
  <si>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</si>
  <si>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</si>
  <si>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</si>
  <si>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</si>
  <si>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</si>
  <si>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</si>
  <si>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</si>
  <si>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</si>
  <si>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</si>
  <si>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</si>
  <si>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</si>
  <si>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</si>
  <si>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</si>
  <si>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</si>
  <si>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</si>
  <si>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</si>
  <si>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</si>
  <si>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</si>
  <si>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</si>
  <si>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</si>
  <si>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</si>
  <si>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</si>
  <si>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</si>
  <si>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</si>
  <si>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</si>
  <si>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</si>
  <si>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</si>
  <si>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</si>
  <si>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</si>
  <si>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</si>
  <si>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</si>
  <si>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</si>
  <si>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</si>
  <si>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</si>
  <si>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</si>
  <si>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</si>
  <si>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</si>
  <si>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</si>
  <si>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</si>
  <si>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</si>
  <si>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</si>
  <si>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</si>
  <si>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</si>
  <si>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</si>
  <si>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</si>
  <si>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</si>
  <si>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</si>
  <si>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</si>
  <si>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</si>
  <si>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</si>
  <si>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</si>
  <si>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</si>
  <si>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</si>
  <si>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</si>
  <si>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</si>
  <si>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</si>
  <si>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</si>
  <si>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</si>
  <si>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</si>
  <si>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</si>
  <si>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</si>
  <si>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</si>
  <si>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</si>
  <si>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</si>
  <si>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</si>
  <si>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</si>
  <si>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</si>
  <si>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</si>
  <si>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</si>
  <si>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</si>
  <si>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</si>
  <si>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</si>
  <si>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</si>
  <si>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</si>
  <si>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</si>
  <si>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</si>
  <si>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</si>
  <si>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</si>
  <si>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</si>
  <si>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</si>
  <si>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</si>
  <si>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</si>
  <si>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</si>
  <si>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</si>
  <si>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</si>
  <si>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</si>
  <si>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</si>
  <si>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</si>
  <si>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</si>
  <si>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</si>
  <si>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</si>
  <si>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</si>
  <si>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</si>
  <si>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</si>
  <si>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</si>
  <si>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</si>
  <si>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</si>
  <si>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</si>
  <si>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</si>
  <si>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</si>
  <si>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</si>
  <si>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</si>
  <si>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</si>
  <si>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</si>
  <si>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</si>
  <si>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</si>
  <si>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</si>
  <si>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</si>
  <si>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</si>
  <si>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</si>
  <si>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</si>
  <si>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</si>
  <si>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</si>
  <si>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</si>
  <si>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</si>
  <si>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</si>
  <si>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</si>
  <si>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</si>
  <si>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</si>
  <si>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</si>
  <si>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</si>
  <si>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</si>
  <si>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</si>
  <si>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</si>
  <si>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</si>
  <si>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</si>
  <si>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</si>
  <si>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</si>
  <si>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</si>
  <si>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</si>
  <si>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</si>
  <si>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</si>
  <si>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</si>
  <si>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</si>
  <si>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</si>
  <si>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</si>
  <si>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</si>
  <si>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</si>
  <si>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</si>
  <si>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</si>
  <si>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</si>
  <si>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</si>
  <si>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</si>
  <si>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</si>
  <si>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</si>
  <si>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</si>
  <si>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</si>
  <si>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</si>
  <si>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</si>
  <si>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</si>
  <si>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</si>
  <si>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</si>
  <si>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</si>
  <si>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</si>
  <si>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</si>
  <si>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</si>
  <si>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</si>
  <si>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</si>
  <si>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</si>
  <si>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</si>
  <si>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</si>
  <si>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</si>
  <si>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</si>
  <si>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</si>
  <si>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</si>
  <si>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</si>
  <si>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</si>
  <si>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</si>
  <si>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</si>
  <si>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</si>
  <si>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</si>
  <si>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</si>
  <si>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</si>
  <si>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</si>
  <si>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</si>
  <si>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</si>
  <si>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</si>
  <si>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</si>
  <si>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</si>
  <si>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</si>
  <si>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</si>
  <si>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</si>
  <si>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</si>
  <si>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</si>
  <si>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</si>
  <si>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</si>
  <si>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</si>
  <si>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</si>
  <si>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</si>
  <si>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</si>
  <si>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</si>
  <si>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</si>
  <si>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</si>
  <si>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</si>
  <si>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</si>
  <si>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</si>
  <si>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</si>
  <si>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</si>
  <si>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</si>
  <si>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</si>
  <si>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</si>
  <si>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</si>
  <si>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</si>
  <si>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</si>
  <si>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</si>
  <si>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</si>
  <si>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</si>
  <si>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</si>
  <si>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</si>
  <si>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</si>
  <si>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</si>
  <si>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</si>
  <si>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</si>
  <si>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</si>
  <si>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</si>
  <si>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</si>
  <si>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</si>
  <si>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</si>
  <si>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</si>
  <si>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</si>
  <si>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</si>
  <si>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</si>
  <si>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</si>
  <si>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</si>
  <si>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</si>
  <si>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</si>
  <si>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</si>
  <si>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</si>
  <si>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</si>
  <si>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</si>
  <si>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</si>
  <si>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</si>
  <si>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</si>
  <si>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</si>
  <si>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</si>
  <si>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</si>
  <si>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</si>
  <si>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</si>
  <si>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</si>
  <si>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</si>
  <si>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</si>
  <si>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</si>
  <si>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</si>
  <si>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</si>
  <si>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</si>
  <si>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</si>
  <si>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</si>
  <si>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</si>
  <si>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</si>
  <si>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</si>
  <si>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</si>
  <si>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</si>
  <si>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</si>
  <si>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</si>
  <si>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</si>
  <si>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</si>
  <si>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</si>
  <si>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</si>
  <si>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</si>
  <si>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</si>
  <si>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</si>
  <si>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</si>
  <si>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</si>
  <si>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</si>
  <si>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</si>
  <si>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</si>
  <si>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</si>
  <si>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</si>
  <si>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</si>
  <si>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</si>
  <si>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</si>
  <si>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</si>
  <si>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</si>
  <si>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</si>
  <si>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</si>
  <si>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</si>
  <si>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</si>
  <si>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</si>
  <si>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</si>
  <si>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</si>
  <si>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</si>
  <si>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</si>
  <si>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</si>
  <si>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</si>
  <si>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</si>
  <si>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</si>
  <si>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</si>
  <si>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</si>
  <si>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</si>
  <si>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</si>
  <si>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</si>
  <si>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</si>
  <si>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</si>
  <si>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</si>
  <si>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</si>
  <si>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</si>
  <si>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</si>
  <si>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</si>
  <si>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</si>
  <si>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</si>
  <si>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</si>
  <si>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</si>
  <si>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</si>
  <si>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</si>
  <si>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</si>
  <si>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</si>
  <si>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</si>
  <si>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</si>
  <si>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</si>
  <si>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</si>
  <si>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</si>
  <si>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</si>
  <si>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</si>
  <si>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</si>
  <si>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</si>
  <si>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</si>
  <si>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</si>
  <si>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</si>
  <si>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</si>
  <si>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</si>
  <si>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</si>
  <si>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</si>
  <si>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</si>
  <si>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</si>
  <si>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</si>
  <si>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</si>
  <si>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</si>
  <si>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</si>
  <si>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</si>
  <si>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</si>
  <si>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</si>
  <si>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</si>
  <si>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</si>
  <si>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</si>
  <si>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</si>
  <si>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</si>
  <si>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</si>
  <si>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</si>
  <si>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</si>
  <si>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</si>
  <si>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</si>
  <si>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</si>
  <si>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</si>
  <si>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</si>
  <si>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</si>
  <si>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</si>
  <si>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</si>
  <si>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</si>
  <si>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</si>
  <si>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</si>
  <si>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</si>
  <si>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</si>
  <si>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</si>
  <si>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</si>
  <si>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</si>
  <si>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</si>
  <si>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</si>
  <si>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</si>
  <si>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</si>
  <si>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</si>
  <si>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</si>
  <si>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</si>
  <si>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</si>
  <si>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</si>
  <si>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</si>
  <si>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</si>
  <si>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</si>
  <si>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</si>
  <si>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</si>
  <si>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</si>
  <si>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</si>
  <si>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</si>
  <si>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</si>
  <si>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</si>
  <si>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</si>
  <si>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</si>
  <si>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</si>
  <si>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</si>
  <si>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</si>
  <si>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</si>
  <si>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</si>
  <si>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</si>
  <si>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</si>
  <si>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</si>
  <si>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</si>
  <si>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</si>
  <si>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</si>
  <si>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</si>
  <si>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</si>
  <si>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</si>
  <si>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</si>
  <si>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</si>
  <si>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</si>
  <si>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</si>
  <si>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</si>
  <si>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</si>
  <si>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</si>
  <si>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</si>
  <si>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</si>
  <si>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</si>
  <si>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</si>
  <si>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</si>
  <si>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</si>
  <si>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</si>
  <si>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</si>
  <si>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</si>
  <si>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</si>
  <si>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</si>
  <si>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</si>
  <si>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</si>
  <si>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</si>
  <si>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</si>
  <si>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</si>
  <si>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</si>
  <si>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</si>
  <si>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</si>
  <si>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</si>
  <si>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</si>
  <si>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</si>
  <si>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</si>
  <si>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</si>
  <si>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</si>
  <si>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</si>
  <si>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</si>
  <si>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</si>
  <si>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</si>
  <si>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</si>
  <si>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</si>
  <si>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</si>
  <si>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</si>
  <si>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</si>
  <si>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</si>
  <si>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</si>
  <si>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</si>
  <si>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</si>
  <si>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</si>
  <si>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</si>
  <si>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</si>
  <si>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</si>
  <si>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</si>
  <si>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</si>
  <si>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</si>
  <si>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</si>
  <si>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</si>
  <si>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</si>
  <si>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</si>
  <si>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</si>
  <si>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</si>
  <si>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</si>
  <si>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</si>
  <si>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</si>
  <si>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</si>
  <si>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</si>
  <si>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</si>
  <si>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</si>
  <si>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</si>
  <si>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</si>
  <si>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</si>
  <si>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</si>
  <si>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</si>
  <si>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</si>
  <si>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</si>
  <si>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</si>
  <si>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</si>
  <si>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</si>
  <si>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</si>
  <si>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</si>
  <si>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</si>
  <si>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</si>
  <si>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</si>
  <si>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</si>
  <si>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</si>
  <si>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</si>
  <si>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</si>
  <si>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</si>
  <si>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</si>
  <si>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</si>
  <si>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</si>
  <si>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</si>
  <si>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</si>
  <si>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</si>
  <si>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</si>
  <si>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</si>
  <si>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</si>
  <si>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</si>
  <si>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</si>
  <si>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</si>
  <si>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</si>
  <si>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</si>
  <si>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</si>
  <si>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</si>
  <si>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</si>
  <si>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</si>
  <si>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</si>
  <si>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</si>
  <si>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</si>
  <si>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</si>
  <si>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</si>
  <si>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</si>
  <si>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</si>
  <si>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</si>
  <si>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</si>
  <si>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</si>
  <si>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</si>
  <si>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</si>
  <si>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</si>
  <si>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</si>
  <si>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</si>
  <si>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</si>
  <si>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</si>
  <si>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</si>
  <si>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</si>
  <si>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</si>
  <si>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</si>
  <si>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</si>
  <si>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</si>
  <si>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</si>
  <si>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</si>
  <si>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</si>
  <si>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</si>
  <si>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</si>
  <si>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</si>
  <si>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</si>
  <si>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</si>
  <si>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</si>
  <si>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</si>
  <si>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</si>
  <si>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</si>
  <si>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</si>
  <si>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</si>
  <si>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</si>
  <si>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</si>
  <si>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</si>
  <si>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</si>
  <si>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</si>
  <si>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</si>
  <si>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</si>
  <si>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</si>
  <si>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</si>
  <si>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</si>
  <si>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</si>
  <si>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</si>
  <si>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</si>
  <si>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</si>
  <si>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</si>
  <si>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</si>
  <si>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</si>
  <si>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</si>
  <si>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</si>
  <si>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</si>
  <si>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</si>
  <si>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</si>
  <si>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</si>
  <si>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</si>
  <si>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</si>
  <si>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</si>
  <si>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</si>
  <si>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</si>
  <si>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</si>
  <si>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</si>
  <si>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</si>
  <si>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</si>
  <si>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</si>
  <si>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</si>
  <si>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</si>
  <si>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</si>
  <si>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</si>
  <si>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</si>
  <si>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</si>
  <si>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</si>
  <si>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</si>
  <si>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</si>
  <si>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</si>
  <si>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</si>
  <si>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</si>
  <si>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</si>
  <si>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</si>
  <si>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</si>
  <si>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</si>
  <si>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</si>
  <si>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</si>
  <si>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</si>
  <si>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</si>
  <si>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</si>
  <si>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</si>
  <si>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</si>
  <si>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</si>
  <si>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</si>
  <si>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</si>
  <si>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</si>
  <si>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</si>
  <si>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</si>
  <si>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</si>
  <si>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</si>
  <si>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</si>
  <si>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</si>
  <si>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</si>
  <si>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</si>
  <si>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</si>
  <si>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</si>
  <si>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</si>
  <si>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</si>
  <si>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</si>
  <si>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</si>
  <si>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</si>
  <si>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</si>
  <si>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</si>
  <si>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</si>
  <si>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</si>
  <si>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</si>
  <si>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</si>
  <si>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</si>
  <si>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</si>
  <si>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</si>
  <si>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</si>
  <si>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</si>
  <si>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</si>
  <si>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</si>
  <si>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</si>
  <si>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</si>
  <si>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</si>
  <si>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</si>
  <si>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</si>
  <si>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</si>
  <si>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</si>
  <si>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</si>
  <si>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</si>
  <si>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</si>
  <si>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</si>
  <si>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</si>
  <si>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</si>
  <si>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</si>
  <si>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</si>
  <si>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</si>
  <si>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</si>
  <si>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</si>
  <si>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</si>
  <si>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</si>
  <si>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</si>
  <si>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</si>
  <si>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</si>
  <si>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</si>
  <si>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</si>
  <si>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</si>
  <si>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</si>
  <si>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</si>
  <si>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</si>
  <si>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</si>
  <si>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</si>
  <si>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</si>
  <si>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</si>
  <si>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</si>
  <si>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</si>
  <si>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</si>
  <si>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</si>
  <si>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</si>
  <si>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</si>
  <si>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</si>
  <si>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</si>
  <si>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</si>
  <si>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</si>
  <si>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</si>
  <si>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</si>
  <si>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</si>
  <si>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</si>
  <si>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</si>
  <si>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</si>
  <si>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</si>
  <si>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</si>
  <si>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</si>
  <si>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</si>
  <si>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</si>
  <si>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</si>
  <si>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</si>
  <si>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</si>
  <si>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</si>
  <si>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</si>
  <si>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</si>
  <si>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</si>
  <si>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</si>
  <si>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</si>
  <si>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</si>
  <si>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</si>
  <si>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</si>
  <si>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</si>
  <si>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</si>
  <si>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</si>
  <si>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</si>
  <si>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</si>
  <si>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</si>
  <si>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</si>
  <si>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</si>
  <si>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</si>
  <si>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</si>
  <si>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</si>
  <si>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</si>
  <si>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</si>
  <si>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</si>
  <si>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</si>
  <si>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</si>
  <si>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</si>
  <si>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</si>
  <si>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</si>
  <si>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</si>
  <si>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</si>
  <si>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</si>
  <si>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</si>
  <si>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</si>
  <si>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</si>
  <si>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</si>
  <si>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</si>
  <si>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</si>
  <si>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</si>
  <si>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</si>
  <si>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</si>
  <si>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</si>
  <si>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</si>
  <si>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</si>
  <si>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</si>
  <si>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</si>
  <si>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</si>
  <si>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</si>
  <si>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</si>
  <si>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</si>
  <si>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</si>
  <si>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</si>
  <si>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</si>
  <si>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</si>
  <si>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</si>
  <si>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</si>
  <si>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</si>
  <si>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</si>
  <si>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</si>
  <si>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</si>
  <si>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</si>
  <si>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</si>
  <si>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</si>
  <si>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</si>
  <si>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</si>
  <si>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</si>
  <si>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</si>
  <si>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</si>
  <si>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</si>
  <si>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</si>
  <si>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</si>
  <si>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</si>
  <si>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</si>
  <si>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</si>
  <si>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</si>
  <si>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</si>
  <si>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</si>
  <si>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</si>
  <si>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</si>
  <si>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</si>
  <si>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</si>
  <si>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</si>
  <si>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</si>
  <si>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</si>
  <si>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</si>
  <si>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</si>
  <si>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</si>
  <si>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</si>
  <si>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</si>
  <si>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</si>
  <si>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</si>
  <si>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</si>
  <si>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</si>
  <si>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</si>
  <si>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</si>
  <si>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</si>
  <si>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</si>
  <si>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</si>
  <si>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</si>
  <si>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</si>
  <si>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</si>
  <si>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</si>
  <si>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</si>
  <si>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</si>
  <si>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</si>
  <si>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</si>
  <si>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</si>
  <si>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</si>
  <si>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</si>
  <si>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</si>
  <si>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</si>
  <si>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</si>
  <si>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</si>
  <si>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</si>
  <si>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</si>
  <si>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</si>
  <si>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</si>
  <si>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</si>
  <si>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</si>
  <si>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</si>
  <si>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</si>
  <si>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</si>
  <si>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</si>
  <si>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</si>
  <si>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</si>
  <si>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</si>
  <si>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</si>
  <si>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</si>
  <si>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</si>
  <si>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</si>
  <si>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</si>
  <si>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</si>
  <si>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</si>
  <si>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</si>
  <si>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</si>
  <si>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</si>
  <si>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</si>
  <si>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</si>
  <si>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</si>
  <si>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</si>
  <si>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</si>
  <si>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</si>
  <si>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</si>
  <si>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</si>
  <si>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</si>
  <si>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</si>
  <si>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</si>
  <si>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</si>
  <si>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</si>
  <si>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</si>
  <si>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</si>
  <si>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</si>
  <si>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</si>
  <si>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</si>
  <si>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</si>
  <si>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</si>
  <si>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</si>
  <si>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</si>
  <si>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</si>
  <si>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</si>
  <si>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</si>
  <si>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</si>
  <si>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</si>
  <si>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</si>
  <si>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</si>
  <si>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</si>
  <si>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</si>
  <si>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</si>
  <si>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</si>
  <si>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</si>
  <si>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</si>
  <si>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</si>
  <si>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</si>
  <si>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</si>
  <si>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</si>
  <si>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</si>
  <si>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</si>
  <si>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</si>
  <si>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</si>
  <si>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</si>
  <si>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</si>
  <si>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</si>
  <si>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</si>
  <si>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</si>
  <si>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</si>
  <si>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</si>
  <si>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</si>
  <si>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</si>
  <si>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</si>
  <si>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</si>
  <si>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</si>
  <si>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</si>
  <si>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</si>
  <si>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</si>
  <si>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</si>
  <si>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</si>
  <si>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</si>
  <si>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</si>
  <si>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</si>
  <si>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</si>
  <si>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</si>
  <si>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</si>
  <si>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</si>
  <si>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</si>
  <si>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</si>
  <si>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</si>
  <si>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</si>
  <si>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</si>
  <si>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</si>
  <si>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</si>
  <si>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</si>
  <si>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</si>
  <si>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</si>
  <si>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</si>
  <si>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</si>
  <si>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</si>
  <si>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</si>
  <si>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</si>
  <si>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</si>
  <si>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</si>
  <si>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</si>
  <si>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</si>
  <si>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</si>
  <si>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</si>
  <si>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</si>
  <si>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</si>
  <si>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</si>
  <si>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</si>
  <si>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</si>
  <si>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</si>
  <si>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</si>
  <si>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</si>
  <si>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</si>
  <si>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</si>
  <si>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</si>
  <si>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</si>
  <si>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</si>
  <si>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</si>
  <si>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</si>
  <si>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</si>
  <si>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</si>
  <si>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</si>
  <si>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</si>
  <si>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</si>
  <si>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</si>
  <si>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</si>
  <si>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</si>
  <si>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</si>
  <si>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</si>
  <si>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</si>
  <si>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</si>
  <si>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</si>
  <si>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</si>
  <si>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</si>
  <si>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</si>
  <si>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</si>
  <si>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</si>
  <si>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</si>
  <si>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</si>
  <si>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</si>
  <si>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</si>
  <si>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</si>
  <si>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</si>
  <si>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</si>
  <si>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</si>
  <si>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</si>
  <si>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</si>
  <si>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</si>
  <si>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</si>
  <si>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</si>
  <si>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</si>
  <si>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</si>
  <si>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</si>
  <si>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</si>
  <si>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</si>
  <si>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</si>
  <si>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</si>
  <si>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</si>
  <si>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</si>
  <si>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</si>
  <si>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</si>
  <si>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</si>
  <si>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</si>
  <si>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</si>
  <si>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</si>
  <si>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</si>
  <si>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</si>
  <si>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</si>
  <si>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</si>
  <si>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</si>
  <si>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</si>
  <si>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</si>
  <si>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</si>
  <si>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</si>
  <si>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</si>
  <si>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</si>
  <si>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</si>
  <si>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</si>
  <si>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</si>
  <si>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</si>
  <si>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</si>
  <si>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</si>
  <si>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</si>
  <si>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</si>
  <si>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</si>
  <si>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</si>
  <si>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</si>
  <si>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</si>
  <si>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</si>
  <si>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</si>
  <si>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</si>
  <si>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</si>
  <si>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</si>
  <si>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</si>
  <si>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</si>
  <si>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</si>
  <si>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</si>
  <si>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</si>
  <si>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</si>
  <si>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</si>
  <si>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</si>
  <si>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</si>
  <si>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</si>
  <si>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</si>
  <si>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</si>
  <si>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</si>
  <si>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</si>
  <si>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</si>
  <si>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</si>
  <si>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</si>
  <si>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</si>
  <si>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</si>
  <si>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</si>
  <si>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</si>
  <si>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</si>
  <si>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</si>
  <si>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</si>
  <si>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</si>
  <si>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</si>
  <si>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</si>
  <si>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</si>
  <si>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</si>
  <si>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</si>
  <si>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</si>
  <si>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</si>
  <si>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</si>
  <si>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</si>
  <si>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</si>
  <si>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</si>
  <si>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</si>
  <si>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</si>
  <si>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</si>
  <si>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</si>
  <si>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</si>
  <si>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</si>
  <si>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</si>
  <si>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</si>
  <si>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</si>
  <si>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</si>
  <si>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</si>
  <si>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</si>
  <si>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</si>
  <si>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</si>
  <si>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</si>
  <si>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</si>
  <si>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</si>
  <si>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</si>
  <si>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</si>
  <si>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</si>
  <si>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</si>
  <si>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</si>
  <si>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</si>
  <si>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</si>
  <si>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</si>
  <si>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</si>
  <si>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</si>
  <si>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</si>
  <si>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</si>
  <si>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</si>
  <si>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</si>
  <si>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</si>
  <si>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</si>
  <si>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</si>
  <si>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</si>
  <si>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</si>
  <si>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</si>
  <si>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</si>
  <si>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</si>
  <si>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</si>
  <si>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</si>
  <si>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</si>
  <si>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</si>
  <si>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</si>
  <si>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</si>
  <si>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</si>
  <si>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</si>
  <si>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</si>
  <si>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</si>
  <si>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</si>
  <si>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</si>
  <si>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</si>
  <si>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</si>
  <si>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</si>
  <si>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</si>
  <si>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</si>
  <si>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</si>
  <si>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</si>
  <si>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</si>
  <si>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</si>
  <si>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</si>
  <si>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</si>
  <si>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</si>
  <si>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</si>
  <si>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</si>
  <si>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</si>
  <si>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</si>
  <si>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</si>
  <si>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</si>
  <si>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</si>
  <si>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</si>
  <si>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</si>
  <si>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</si>
  <si>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</si>
  <si>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</si>
  <si>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</si>
  <si>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</si>
  <si>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</si>
  <si>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</si>
  <si>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</si>
  <si>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</si>
  <si>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</si>
  <si>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</si>
  <si>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</si>
  <si>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</si>
  <si>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</si>
  <si>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</si>
  <si>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</si>
  <si>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</si>
  <si>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</si>
  <si>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</si>
  <si>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</si>
  <si>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</si>
  <si>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</si>
  <si>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</si>
  <si>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</si>
  <si>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</si>
  <si>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</si>
  <si>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</si>
  <si>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</si>
  <si>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</si>
  <si>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</si>
  <si>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</si>
  <si>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</si>
  <si>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</si>
  <si>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</si>
  <si>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</si>
  <si>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</si>
  <si>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</si>
  <si>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</si>
  <si>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</si>
  <si>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</si>
  <si>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</si>
  <si>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</si>
  <si>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</si>
  <si>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</si>
  <si>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</si>
  <si>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</si>
  <si>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</si>
  <si>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</si>
  <si>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</si>
  <si>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</si>
  <si>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</si>
  <si>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</si>
  <si>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</si>
  <si>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</si>
  <si>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</si>
  <si>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</si>
  <si>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</si>
  <si>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</si>
  <si>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</si>
  <si>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</si>
  <si>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</si>
  <si>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</si>
  <si>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</si>
  <si>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</si>
  <si>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</si>
  <si>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</si>
  <si>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</si>
  <si>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</si>
  <si>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</si>
  <si>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</si>
  <si>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</si>
  <si>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</si>
  <si>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</si>
  <si>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</si>
  <si>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</si>
  <si>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</si>
  <si>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</si>
  <si>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</si>
  <si>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</si>
  <si>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</si>
  <si>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</si>
  <si>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</si>
  <si>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</si>
  <si>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</si>
  <si>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</si>
  <si>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</si>
  <si>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</si>
  <si>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</si>
  <si>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</si>
  <si>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</si>
  <si>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</si>
  <si>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</si>
  <si>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</si>
  <si>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</si>
  <si>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</si>
  <si>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</si>
  <si>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</si>
  <si>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</si>
  <si>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</si>
  <si>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</si>
  <si>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</si>
  <si>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</si>
  <si>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</si>
  <si>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</si>
  <si>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</si>
  <si>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</si>
  <si>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</si>
  <si>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</si>
  <si>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</si>
  <si>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</si>
  <si>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</si>
  <si>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</si>
  <si>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</si>
  <si>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</si>
  <si>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</si>
  <si>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</si>
  <si>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</si>
  <si>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</si>
  <si>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</si>
  <si>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</si>
  <si>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</si>
  <si>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</si>
  <si>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</si>
  <si>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</si>
  <si>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</si>
  <si>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</si>
  <si>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</si>
  <si>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</si>
  <si>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</si>
  <si>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</si>
  <si>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</si>
  <si>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</si>
  <si>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</si>
  <si>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</si>
  <si>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</si>
  <si>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</si>
  <si>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</si>
  <si>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</si>
  <si>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</si>
  <si>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</si>
  <si>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</si>
  <si>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</si>
  <si>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</si>
  <si>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</si>
  <si>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</si>
  <si>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</si>
  <si>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</si>
  <si>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</si>
  <si>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</si>
  <si>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</si>
  <si>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</si>
  <si>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</si>
  <si>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</si>
  <si>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</si>
  <si>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</si>
  <si>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</si>
  <si>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</si>
  <si>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</si>
  <si>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</si>
  <si>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</si>
  <si>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</si>
  <si>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</si>
  <si>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</si>
  <si>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</si>
  <si>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</si>
  <si>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</si>
  <si>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</si>
  <si>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</si>
  <si>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</si>
  <si>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</si>
  <si>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</si>
  <si>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</si>
  <si>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</si>
  <si>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</si>
  <si>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</si>
  <si>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</si>
  <si>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</si>
  <si>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</si>
  <si>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</si>
  <si>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</si>
  <si>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</si>
  <si>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</si>
  <si>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</si>
  <si>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</si>
  <si>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</si>
  <si>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</si>
  <si>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</si>
  <si>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</si>
  <si>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</si>
  <si>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</si>
  <si>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</si>
  <si>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</si>
  <si>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</si>
  <si>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</si>
  <si>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</si>
  <si>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</si>
  <si>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</si>
  <si>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</si>
  <si>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</si>
  <si>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</si>
  <si>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</si>
  <si>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</si>
  <si>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</si>
  <si>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</si>
  <si>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</si>
  <si>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</si>
  <si>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</si>
  <si>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</si>
  <si>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</si>
  <si>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</si>
  <si>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</si>
  <si>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</si>
  <si>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</si>
  <si>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</si>
  <si>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</si>
  <si>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</si>
  <si>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</si>
  <si>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</si>
  <si>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</si>
  <si>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</si>
  <si>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</si>
  <si>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</si>
  <si>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</si>
  <si>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</si>
  <si>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</si>
  <si>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</si>
  <si>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</si>
  <si>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</si>
  <si>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</si>
  <si>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</si>
  <si>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</si>
  <si>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</si>
  <si>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</si>
  <si>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</si>
  <si>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</si>
  <si>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</si>
  <si>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</si>
  <si>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</si>
  <si>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</si>
  <si>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</si>
  <si>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</si>
  <si>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</si>
  <si>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</si>
  <si>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</si>
  <si>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</si>
  <si>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</si>
  <si>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</si>
  <si>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</si>
  <si>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</si>
  <si>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</si>
  <si>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</si>
  <si>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</si>
  <si>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</si>
  <si>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</si>
  <si>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</si>
  <si>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</si>
  <si>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</si>
  <si>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</si>
  <si>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</si>
  <si>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</si>
  <si>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</si>
  <si>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</si>
  <si>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</si>
  <si>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</si>
  <si>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</si>
  <si>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</si>
  <si>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</si>
  <si>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</si>
  <si>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</si>
  <si>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</si>
  <si>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</si>
  <si>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</si>
  <si>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</si>
  <si>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</si>
  <si>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</si>
  <si>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</si>
  <si>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</si>
  <si>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</si>
  <si>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</si>
  <si>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</si>
  <si>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</si>
  <si>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</si>
  <si>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</si>
  <si>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</si>
  <si>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</si>
  <si>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</si>
  <si>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</si>
  <si>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</si>
  <si>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</si>
  <si>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</si>
  <si>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</si>
  <si>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</si>
  <si>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</si>
  <si>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</si>
  <si>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</si>
  <si>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</si>
  <si>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</si>
  <si>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</si>
  <si>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</si>
  <si>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</si>
  <si>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</si>
  <si>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</si>
  <si>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</si>
  <si>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</si>
  <si>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</si>
  <si>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</si>
  <si>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</si>
  <si>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</si>
  <si>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</si>
  <si>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</si>
  <si>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</si>
  <si>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</si>
  <si>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</si>
  <si>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</si>
  <si>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</si>
  <si>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</si>
  <si>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</si>
  <si>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</si>
  <si>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</si>
  <si>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</si>
  <si>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</si>
  <si>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</si>
  <si>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</si>
  <si>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</si>
  <si>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</si>
  <si>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</si>
  <si>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</si>
  <si>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</si>
  <si>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</si>
  <si>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</si>
  <si>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</si>
  <si>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</si>
  <si>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</si>
  <si>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</si>
  <si>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</si>
  <si>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</si>
  <si>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</si>
  <si>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</si>
  <si>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</si>
  <si>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</si>
  <si>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</si>
  <si>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</si>
  <si>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</si>
  <si>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</si>
  <si>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</si>
  <si>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</si>
  <si>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</si>
  <si>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</si>
  <si>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</si>
  <si>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</si>
  <si>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</si>
  <si>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</si>
  <si>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</si>
  <si>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</si>
  <si>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</si>
  <si>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</si>
  <si>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</si>
  <si>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</si>
  <si>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</si>
  <si>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</si>
  <si>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</si>
  <si>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</si>
  <si>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</si>
  <si>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</si>
  <si>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</si>
  <si>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</si>
  <si>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</si>
  <si>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</si>
  <si>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</si>
  <si>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</si>
  <si>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</si>
  <si>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</si>
  <si>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</si>
  <si>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</si>
  <si>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</si>
  <si>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</si>
  <si>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</si>
  <si>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</si>
  <si>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</si>
  <si>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</si>
  <si>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</si>
  <si>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</si>
  <si>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</si>
  <si>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</si>
  <si>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</si>
  <si>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</si>
  <si>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</si>
  <si>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</si>
  <si>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</si>
  <si>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</si>
  <si>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</si>
  <si>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</si>
  <si>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</si>
  <si>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</si>
  <si>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</si>
  <si>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</si>
  <si>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</si>
  <si>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</si>
  <si>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</si>
  <si>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</si>
  <si>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</si>
  <si>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</si>
  <si>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</si>
  <si>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</si>
  <si>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</si>
  <si>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</si>
  <si>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</si>
  <si>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</si>
  <si>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</si>
  <si>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</si>
  <si>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</si>
  <si>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</si>
  <si>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</si>
  <si>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</si>
  <si>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</si>
  <si>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</si>
  <si>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</si>
  <si>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</si>
  <si>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</si>
  <si>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</si>
  <si>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</si>
  <si>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</si>
  <si>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</si>
  <si>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</si>
  <si>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</si>
  <si>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</si>
  <si>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</si>
  <si>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</si>
  <si>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</si>
  <si>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</si>
  <si>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</si>
  <si>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</si>
  <si>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</si>
  <si>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</si>
  <si>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</si>
  <si>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</si>
  <si>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</si>
  <si>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</si>
  <si>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</si>
  <si>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</si>
  <si>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</si>
  <si>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</si>
  <si>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</si>
  <si>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</si>
  <si>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</si>
  <si>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</si>
  <si>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</si>
  <si>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</si>
  <si>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</si>
  <si>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</si>
  <si>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</si>
  <si>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</si>
  <si>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</si>
  <si>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</si>
  <si>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</si>
  <si>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</si>
  <si>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</si>
  <si>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</si>
  <si>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</si>
  <si>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</si>
  <si>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</si>
  <si>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</si>
  <si>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</si>
  <si>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</si>
  <si>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</si>
  <si>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</si>
  <si>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</si>
  <si>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</si>
  <si>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</si>
  <si>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</si>
  <si>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</si>
  <si>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</si>
  <si>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</si>
  <si>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</si>
  <si>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</si>
  <si>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</si>
  <si>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</si>
  <si>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</si>
  <si>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</si>
  <si>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</si>
  <si>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</si>
  <si>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</si>
  <si>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</si>
  <si>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</si>
  <si>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</si>
  <si>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</si>
  <si>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</si>
  <si>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</si>
  <si>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</si>
  <si>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</si>
  <si>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</si>
  <si>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</si>
  <si>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</si>
  <si>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</si>
  <si>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</si>
  <si>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</si>
  <si>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</si>
  <si>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</si>
  <si>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</si>
  <si>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</si>
  <si>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</si>
  <si>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</si>
  <si>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</si>
  <si>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</si>
  <si>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</si>
  <si>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</si>
  <si>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</si>
  <si>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</si>
  <si>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</si>
  <si>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</si>
  <si>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</si>
  <si>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</si>
  <si>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</si>
  <si>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</si>
  <si>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</si>
  <si>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</si>
  <si>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</si>
  <si>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</si>
  <si>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</si>
  <si>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</si>
  <si>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</si>
  <si>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</si>
  <si>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</si>
  <si>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</si>
  <si>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</si>
  <si>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</si>
  <si>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</si>
  <si>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</si>
  <si>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</si>
  <si>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</si>
  <si>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</si>
  <si>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</si>
  <si>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</si>
  <si>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</si>
  <si>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</si>
  <si>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</si>
  <si>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</si>
  <si>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</si>
  <si>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</si>
  <si>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</si>
  <si>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</si>
  <si>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</si>
  <si>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</si>
  <si>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</si>
  <si>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</si>
  <si>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</si>
  <si>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</si>
  <si>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</si>
  <si>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</si>
  <si>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</si>
  <si>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</si>
  <si>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</si>
  <si>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</si>
  <si>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</si>
  <si>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</si>
  <si>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</si>
  <si>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</si>
  <si>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</si>
  <si>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</si>
  <si>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</si>
  <si>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</si>
  <si>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</si>
  <si>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</si>
  <si>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</si>
  <si>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</si>
  <si>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</si>
  <si>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</si>
  <si>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</si>
  <si>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</si>
  <si>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</si>
  <si>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</si>
  <si>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</si>
  <si>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</si>
  <si>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</si>
  <si>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</si>
  <si>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</si>
  <si>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</si>
  <si>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</si>
  <si>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</si>
  <si>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</si>
  <si>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</si>
  <si>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</si>
  <si>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</si>
  <si>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</si>
  <si>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</si>
  <si>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</si>
  <si>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</si>
  <si>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</si>
  <si>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</si>
  <si>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</si>
  <si>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</si>
  <si>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</si>
  <si>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</si>
  <si>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</si>
  <si>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</si>
  <si>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</si>
  <si>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</si>
  <si>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</si>
  <si>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</si>
  <si>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</si>
  <si>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</si>
  <si>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</si>
  <si>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</si>
  <si>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</si>
  <si>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</si>
  <si>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</si>
  <si>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</si>
  <si>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</si>
  <si>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</si>
  <si>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</si>
  <si>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</si>
  <si>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</si>
  <si>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</si>
  <si>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</si>
  <si>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</si>
  <si>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</si>
  <si>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</si>
  <si>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</si>
  <si>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</si>
  <si>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</si>
  <si>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</si>
  <si>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</si>
  <si>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</si>
  <si>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</si>
  <si>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</si>
  <si>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</si>
  <si>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</si>
  <si>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</si>
  <si>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</si>
  <si>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</si>
  <si>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</si>
  <si>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</si>
  <si>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</si>
  <si>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</si>
  <si>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</si>
  <si>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</si>
  <si>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</si>
  <si>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</si>
  <si>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</si>
  <si>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</si>
  <si>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</si>
  <si>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</si>
  <si>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</si>
  <si>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</si>
  <si>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</si>
  <si>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</si>
  <si>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</si>
  <si>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</si>
  <si>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</si>
  <si>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</si>
  <si>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</si>
  <si>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</si>
  <si>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</si>
  <si>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</si>
  <si>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</si>
  <si>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</si>
  <si>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</si>
  <si>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</si>
  <si>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</si>
  <si>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</si>
  <si>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</si>
  <si>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</si>
  <si>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</si>
  <si>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</si>
  <si>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</si>
  <si>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</si>
  <si>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</si>
  <si>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</si>
  <si>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</si>
  <si>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</si>
  <si>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</si>
  <si>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</si>
  <si>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</si>
  <si>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</si>
  <si>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</si>
  <si>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</si>
  <si>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</si>
  <si>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</si>
  <si>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</si>
  <si>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</si>
  <si>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</si>
  <si>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</si>
  <si>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</si>
  <si>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</si>
  <si>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</si>
  <si>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</si>
  <si>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</si>
  <si>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</si>
  <si>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</si>
  <si>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</si>
  <si>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</si>
  <si>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</si>
  <si>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</si>
  <si>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</si>
  <si>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</si>
  <si>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</si>
  <si>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</si>
  <si>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</si>
  <si>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</si>
  <si>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</si>
  <si>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</si>
  <si>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</si>
  <si>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</si>
  <si>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</si>
  <si>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</si>
  <si>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</si>
  <si>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</si>
  <si>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</si>
  <si>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</si>
  <si>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</si>
  <si>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</si>
  <si>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</si>
  <si>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</si>
  <si>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</si>
  <si>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</si>
  <si>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</si>
  <si>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</si>
  <si>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</si>
  <si>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</si>
  <si>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</si>
  <si>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</si>
  <si>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</si>
  <si>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</si>
  <si>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</si>
  <si>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</si>
  <si>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</si>
  <si>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</si>
  <si>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</si>
  <si>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</si>
  <si>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</si>
  <si>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</si>
  <si>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</si>
  <si>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</si>
  <si>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</si>
  <si>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</si>
  <si>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</si>
  <si>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</si>
  <si>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</si>
  <si>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</si>
  <si>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</si>
  <si>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</si>
  <si>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</si>
  <si>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</si>
  <si>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</si>
  <si>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</si>
  <si>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</si>
  <si>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</si>
  <si>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</si>
  <si>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</si>
  <si>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</si>
  <si>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</si>
  <si>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</si>
  <si>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</si>
  <si>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</si>
  <si>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</si>
  <si>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</si>
  <si>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</si>
  <si>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</si>
  <si>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</si>
  <si>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</si>
  <si>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</si>
  <si>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</si>
  <si>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</si>
  <si>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</si>
  <si>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</si>
  <si>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</si>
  <si>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</si>
  <si>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</si>
  <si>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</si>
  <si>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</si>
  <si>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</si>
  <si>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</si>
  <si>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</si>
  <si>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</si>
  <si>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</si>
  <si>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</si>
  <si>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</si>
  <si>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</si>
  <si>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</si>
  <si>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</si>
  <si>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</si>
  <si>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</si>
  <si>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</si>
  <si>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</si>
  <si>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</si>
  <si>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</si>
  <si>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</si>
  <si>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</si>
  <si>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</si>
  <si>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</si>
  <si>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</si>
  <si>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</si>
  <si>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</si>
  <si>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</si>
  <si>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</si>
  <si>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</si>
  <si>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</si>
  <si>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</si>
  <si>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</si>
  <si>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</si>
  <si>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</si>
  <si>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</si>
  <si>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</si>
  <si>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</si>
  <si>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</si>
  <si>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</si>
  <si>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</si>
  <si>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</si>
  <si>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</si>
  <si>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</si>
  <si>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</si>
  <si>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</si>
  <si>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</si>
  <si>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</si>
  <si>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</si>
  <si>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</si>
  <si>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</si>
  <si>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</si>
  <si>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</si>
  <si>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</si>
  <si>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</si>
  <si>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</si>
  <si>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</si>
  <si>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</si>
  <si>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</si>
  <si>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</si>
  <si>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</si>
  <si>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</si>
  <si>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</si>
  <si>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</si>
  <si>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</si>
  <si>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</si>
  <si>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</si>
  <si>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</si>
  <si>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</si>
  <si>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</si>
  <si>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</si>
  <si>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</si>
  <si>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</si>
  <si>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</si>
  <si>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</si>
  <si>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</si>
  <si>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</si>
  <si>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</si>
  <si>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</si>
  <si>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</si>
  <si>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</si>
  <si>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</si>
  <si>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</si>
  <si>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</si>
  <si>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</si>
  <si>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</si>
  <si>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</si>
  <si>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</si>
  <si>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</si>
  <si>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</si>
  <si>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</si>
  <si>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</si>
  <si>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</si>
  <si>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</si>
  <si>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</si>
  <si>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</si>
  <si>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</si>
  <si>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</si>
  <si>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</si>
  <si>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</si>
  <si>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</si>
  <si>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</si>
  <si>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</si>
  <si>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</si>
  <si>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</si>
  <si>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</si>
  <si>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</si>
  <si>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</si>
  <si>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</si>
  <si>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</si>
  <si>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</si>
  <si>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</si>
  <si>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</si>
  <si>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</si>
  <si>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</si>
  <si>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</si>
  <si>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</si>
  <si>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</si>
  <si>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</si>
  <si>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</si>
  <si>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</si>
  <si>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</si>
  <si>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</si>
  <si>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</si>
  <si>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</si>
  <si>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</si>
  <si>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</si>
  <si>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</si>
  <si>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</si>
  <si>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</si>
  <si>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</si>
  <si>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</si>
  <si>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</si>
  <si>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</si>
  <si>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</si>
  <si>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</si>
  <si>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</si>
  <si>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</si>
  <si>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</si>
  <si>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</si>
  <si>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</si>
  <si>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</si>
  <si>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</si>
  <si>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</si>
  <si>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</si>
  <si>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</si>
  <si>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</si>
  <si>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</si>
  <si>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</si>
  <si>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</si>
  <si>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</si>
  <si>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</si>
  <si>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</si>
  <si>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</si>
  <si>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</si>
  <si>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</si>
  <si>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</si>
  <si>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</si>
  <si>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</si>
  <si>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</si>
  <si>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</si>
  <si>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</si>
  <si>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</si>
  <si>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</si>
  <si>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</si>
  <si>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</si>
  <si>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</si>
  <si>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</si>
  <si>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</si>
  <si>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</si>
  <si>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</si>
  <si>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</si>
  <si>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</si>
  <si>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</si>
  <si>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</si>
  <si>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</si>
  <si>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</si>
  <si>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</si>
  <si>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</si>
  <si>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</si>
  <si>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</si>
  <si>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</si>
  <si>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</si>
  <si>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</si>
  <si>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</si>
  <si>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</si>
  <si>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</si>
  <si>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</si>
  <si>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</si>
  <si>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</si>
  <si>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</si>
  <si>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</si>
  <si>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</si>
  <si>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</si>
  <si>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</si>
  <si>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</si>
  <si>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</si>
  <si>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</si>
  <si>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</si>
  <si>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</si>
  <si>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</si>
  <si>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</si>
  <si>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</si>
  <si>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</si>
  <si>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</si>
  <si>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</si>
  <si>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</si>
  <si>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</si>
  <si>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</si>
  <si>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</si>
  <si>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</si>
  <si>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</si>
  <si>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</si>
  <si>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</si>
  <si>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</si>
  <si>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</si>
  <si>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</si>
  <si>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</si>
  <si>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</si>
  <si>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</si>
  <si>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</si>
  <si>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</si>
  <si>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</si>
  <si>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</si>
  <si>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</si>
  <si>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</si>
  <si>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</si>
  <si>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</si>
  <si>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</si>
  <si>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</si>
  <si>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</si>
  <si>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</si>
  <si>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</si>
  <si>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</si>
  <si>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</si>
  <si>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</si>
  <si>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</si>
  <si>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</si>
  <si>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</si>
  <si>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</si>
  <si>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</si>
  <si>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</si>
  <si>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</si>
  <si>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</si>
  <si>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</si>
  <si>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</si>
  <si>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</si>
  <si>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</si>
  <si>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</si>
  <si>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</si>
  <si>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</si>
  <si>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</si>
  <si>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</si>
  <si>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</si>
  <si>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</si>
  <si>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</si>
  <si>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</si>
  <si>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</si>
  <si>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</si>
  <si>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</si>
  <si>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</si>
  <si>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</si>
  <si>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</si>
  <si>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</si>
  <si>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</si>
  <si>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</si>
  <si>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</si>
  <si>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</si>
  <si>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</si>
  <si>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</si>
  <si>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</si>
  <si>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</si>
  <si>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</si>
  <si>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</si>
  <si>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</si>
  <si>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</si>
  <si>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</si>
  <si>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</si>
  <si>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</si>
  <si>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</si>
  <si>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</si>
  <si>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</si>
  <si>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</si>
  <si>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</si>
  <si>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</si>
  <si>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</si>
  <si>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</si>
  <si>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</si>
  <si>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</si>
  <si>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</si>
  <si>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</si>
  <si>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</si>
  <si>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</si>
  <si>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</si>
  <si>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</si>
  <si>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</si>
  <si>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</si>
  <si>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</si>
  <si>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</si>
  <si>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</si>
  <si>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</si>
  <si>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</si>
  <si>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</si>
  <si>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</si>
  <si>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</si>
  <si>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</si>
  <si>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</si>
  <si>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</si>
  <si>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</si>
  <si>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</si>
  <si>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</si>
  <si>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</si>
  <si>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</si>
  <si>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</si>
  <si>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</si>
  <si>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</si>
  <si>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</si>
  <si>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</si>
  <si>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</si>
  <si>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</si>
  <si>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</si>
  <si>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</si>
  <si>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</si>
  <si>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</si>
  <si>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</si>
  <si>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</si>
  <si>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</si>
  <si>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</si>
  <si>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</si>
  <si>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</si>
  <si>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</si>
  <si>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</si>
  <si>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</si>
  <si>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</si>
  <si>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</si>
  <si>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</si>
  <si>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</si>
  <si>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</si>
  <si>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</si>
  <si>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</si>
  <si>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</si>
  <si>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</si>
  <si>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</si>
  <si>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</si>
  <si>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</si>
  <si>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</si>
  <si>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</si>
  <si>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</si>
  <si>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</si>
  <si>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</si>
  <si>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</si>
  <si>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</si>
  <si>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</si>
  <si>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</si>
  <si>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</si>
  <si>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</si>
  <si>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</si>
  <si>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</si>
  <si>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</si>
  <si>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</si>
  <si>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</si>
  <si>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</si>
  <si>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</si>
  <si>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</si>
  <si>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</si>
  <si>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</si>
  <si>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</si>
  <si>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</si>
  <si>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</si>
  <si>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</si>
  <si>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</si>
  <si>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</si>
  <si>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</si>
  <si>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</si>
  <si>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</si>
  <si>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</si>
  <si>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</si>
  <si>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</si>
  <si>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</si>
  <si>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</si>
  <si>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</si>
  <si>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</si>
  <si>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</si>
  <si>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</si>
  <si>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</si>
  <si>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</si>
  <si>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</si>
  <si>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</si>
  <si>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</si>
  <si>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</si>
  <si>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</si>
  <si>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</si>
  <si>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</si>
  <si>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</si>
  <si>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</si>
  <si>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</si>
  <si>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</si>
  <si>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</si>
  <si>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</si>
  <si>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</si>
  <si>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</si>
  <si>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</si>
  <si>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</si>
  <si>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</si>
  <si>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</si>
  <si>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</si>
  <si>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</si>
  <si>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</si>
  <si>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</si>
  <si>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</si>
  <si>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</si>
  <si>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</si>
  <si>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</si>
  <si>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</si>
  <si>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</si>
  <si>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</si>
  <si>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</si>
  <si>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</si>
  <si>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</si>
  <si>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</si>
  <si>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</si>
  <si>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</si>
  <si>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</si>
  <si>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</si>
  <si>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</si>
  <si>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</si>
  <si>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</si>
  <si>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</si>
  <si>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</si>
  <si>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</si>
  <si>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</si>
  <si>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</si>
  <si>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</si>
  <si>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</si>
  <si>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</si>
  <si>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</si>
  <si>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</si>
  <si>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</si>
  <si>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</si>
  <si>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</si>
  <si>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</si>
  <si>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</si>
  <si>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</si>
  <si>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</si>
  <si>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</si>
  <si>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</si>
  <si>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</si>
  <si>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</si>
  <si>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</si>
  <si>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</si>
  <si>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</si>
  <si>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</si>
  <si>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</si>
  <si>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</si>
  <si>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</si>
  <si>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</si>
  <si>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</si>
  <si>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</si>
  <si>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</si>
  <si>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</si>
  <si>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</si>
  <si>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</si>
  <si>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</si>
  <si>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</si>
  <si>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</si>
  <si>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</si>
  <si>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</si>
  <si>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</si>
  <si>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</si>
  <si>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</si>
  <si>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</si>
  <si>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</si>
  <si>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</si>
  <si>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</si>
  <si>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</si>
  <si>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</si>
  <si>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</si>
  <si>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</si>
  <si>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</si>
  <si>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</si>
  <si>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</si>
  <si>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</si>
  <si>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</si>
  <si>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</si>
  <si>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</si>
  <si>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</si>
  <si>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</si>
  <si>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</si>
  <si>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</si>
  <si>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</si>
  <si>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</si>
  <si>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</si>
  <si>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</si>
  <si>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</si>
  <si>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</si>
  <si>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</si>
  <si>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</si>
  <si>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</si>
  <si>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</si>
  <si>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</si>
  <si>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</si>
  <si>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</si>
  <si>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</si>
  <si>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</si>
  <si>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</si>
  <si>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</si>
  <si>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</si>
  <si>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</si>
  <si>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</si>
  <si>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</si>
  <si>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</si>
  <si>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</si>
  <si>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</si>
  <si>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</si>
  <si>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</si>
  <si>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</si>
  <si>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</si>
  <si>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</si>
  <si>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</si>
  <si>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</si>
  <si>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</si>
  <si>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</si>
  <si>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</si>
  <si>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</si>
  <si>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</si>
  <si>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</si>
  <si>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</si>
  <si>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</si>
  <si>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</si>
  <si>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</si>
  <si>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</si>
  <si>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</si>
  <si>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</si>
  <si>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</si>
  <si>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</si>
  <si>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</si>
  <si>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</si>
  <si>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</si>
  <si>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</si>
  <si>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</si>
  <si>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</si>
  <si>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</si>
  <si>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</si>
  <si>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</si>
  <si>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</si>
  <si>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</si>
  <si>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</si>
  <si>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</si>
  <si>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</si>
  <si>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</si>
  <si>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</si>
  <si>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</si>
  <si>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</si>
  <si>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</si>
  <si>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</si>
  <si>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</si>
  <si>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</si>
  <si>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</si>
  <si>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</si>
  <si>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</si>
  <si>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</si>
  <si>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</si>
  <si>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</si>
  <si>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</si>
  <si>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</si>
  <si>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</si>
  <si>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</si>
  <si>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</si>
  <si>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</si>
  <si>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</si>
  <si>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</si>
  <si>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</si>
  <si>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</si>
  <si>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</si>
  <si>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</si>
  <si>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</si>
  <si>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</si>
  <si>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</si>
  <si>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</si>
  <si>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</si>
  <si>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</si>
  <si>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</si>
  <si>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</si>
  <si>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</si>
  <si>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</si>
  <si>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</si>
  <si>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</si>
  <si>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</si>
  <si>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</si>
  <si>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</si>
  <si>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</si>
  <si>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</si>
  <si>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</si>
  <si>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</si>
  <si>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</si>
  <si>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</si>
  <si>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</si>
  <si>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</si>
  <si>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</si>
  <si>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</si>
  <si>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</si>
  <si>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</si>
  <si>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</si>
  <si>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</si>
  <si>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</si>
  <si>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</si>
  <si>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</si>
  <si>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</si>
  <si>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</si>
  <si>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</si>
  <si>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</si>
  <si>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</si>
  <si>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</si>
  <si>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</si>
  <si>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</si>
  <si>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</si>
  <si>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</si>
  <si>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</si>
  <si>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</si>
  <si>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</si>
  <si>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</si>
  <si>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</si>
  <si>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</si>
  <si>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</si>
  <si>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</si>
  <si>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</si>
  <si>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</si>
  <si>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</si>
  <si>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</si>
  <si>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</si>
  <si>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</si>
  <si>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</si>
  <si>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</si>
  <si>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</si>
  <si>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</si>
  <si>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</si>
  <si>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</si>
  <si>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</si>
  <si>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</si>
  <si>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</si>
  <si>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</si>
  <si>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</si>
  <si>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</si>
  <si>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</si>
  <si>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</si>
  <si>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</si>
  <si>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</si>
  <si>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</si>
  <si>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</si>
  <si>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</si>
  <si>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</si>
  <si>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</si>
  <si>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</si>
  <si>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</si>
  <si>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</si>
  <si>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</si>
  <si>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</si>
  <si>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</si>
  <si>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</si>
  <si>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</si>
  <si>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</si>
  <si>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</si>
  <si>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</si>
  <si>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</si>
  <si>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</si>
  <si>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</si>
  <si>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</si>
  <si>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</si>
  <si>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</si>
  <si>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</si>
  <si>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</si>
  <si>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</si>
  <si>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</si>
  <si>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</si>
  <si>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</si>
  <si>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</si>
  <si>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</si>
  <si>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</si>
  <si>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</si>
  <si>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</si>
  <si>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</si>
  <si>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</si>
  <si>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</si>
  <si>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</si>
  <si>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</si>
  <si>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</si>
  <si>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</si>
  <si>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</si>
  <si>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</si>
  <si>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</si>
  <si>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</si>
  <si>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</si>
  <si>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</si>
  <si>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</si>
  <si>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</si>
  <si>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</si>
  <si>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</si>
  <si>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</si>
  <si>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</si>
  <si>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</si>
  <si>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</si>
  <si>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</si>
  <si>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</si>
  <si>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</si>
  <si>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</si>
  <si>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</si>
  <si>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</si>
  <si>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</si>
  <si>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</si>
  <si>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</si>
  <si>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</si>
  <si>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</si>
  <si>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</si>
  <si>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</si>
  <si>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</si>
  <si>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</si>
  <si>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</si>
  <si>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</si>
  <si>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</si>
  <si>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</si>
  <si>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</si>
  <si>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</si>
  <si>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</si>
  <si>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</si>
  <si>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</si>
  <si>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</si>
  <si>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</si>
  <si>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</si>
  <si>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</si>
  <si>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</si>
  <si>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</si>
  <si>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</si>
  <si>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</si>
  <si>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</si>
  <si>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</si>
  <si>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</si>
  <si>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</si>
  <si>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</si>
  <si>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</si>
  <si>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</si>
  <si>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</si>
  <si>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</si>
  <si>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</si>
  <si>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</si>
  <si>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</si>
  <si>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</si>
  <si>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</si>
  <si>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</si>
  <si>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</si>
  <si>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</si>
  <si>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</si>
  <si>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</si>
  <si>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</si>
  <si>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</si>
  <si>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</si>
  <si>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</si>
  <si>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</si>
  <si>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</si>
  <si>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</si>
  <si>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</si>
  <si>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</si>
  <si>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</si>
  <si>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</si>
  <si>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</si>
  <si>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</si>
  <si>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</si>
  <si>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</si>
  <si>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</si>
  <si>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</si>
  <si>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</si>
  <si>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</si>
  <si>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</si>
  <si>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</si>
  <si>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</si>
  <si>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</si>
  <si>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</si>
  <si>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</si>
  <si>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</si>
  <si>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</si>
  <si>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</si>
  <si>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</si>
  <si>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</si>
  <si>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</si>
  <si>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</si>
  <si>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</si>
  <si>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</si>
  <si>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</si>
  <si>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</si>
  <si>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</si>
  <si>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</si>
  <si>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</si>
  <si>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</si>
  <si>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</si>
  <si>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</si>
  <si>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</si>
  <si>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</si>
  <si>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</si>
  <si>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</si>
  <si>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</si>
  <si>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</si>
  <si>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</si>
  <si>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</si>
  <si>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</si>
  <si>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</si>
  <si>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</si>
  <si>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</si>
  <si>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</si>
  <si>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</si>
  <si>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</si>
  <si>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</si>
  <si>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</si>
  <si>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</si>
  <si>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</si>
  <si>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</si>
  <si>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</si>
  <si>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</si>
  <si>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</si>
  <si>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</si>
  <si>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</si>
  <si>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</si>
  <si>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</si>
  <si>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</si>
  <si>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</si>
  <si>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</si>
  <si>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</si>
  <si>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</si>
  <si>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</si>
  <si>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</si>
  <si>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</si>
  <si>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</si>
  <si>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</si>
  <si>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</si>
  <si>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</si>
  <si>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</si>
  <si>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</si>
  <si>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</si>
  <si>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</si>
  <si>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</si>
  <si>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</si>
  <si>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</si>
  <si>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</si>
  <si>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</si>
  <si>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</si>
  <si>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</si>
  <si>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</si>
  <si>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</si>
  <si>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</si>
  <si>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</si>
  <si>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</si>
  <si>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</si>
  <si>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</si>
  <si>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</si>
  <si>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</si>
  <si>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</si>
  <si>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</si>
  <si>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</si>
  <si>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</si>
  <si>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</si>
  <si>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</si>
  <si>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</si>
  <si>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</si>
  <si>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</si>
  <si>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</si>
  <si>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</si>
  <si>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</si>
  <si>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</si>
  <si>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</si>
  <si>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</si>
  <si>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</si>
  <si>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</si>
  <si>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</si>
  <si>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</si>
  <si>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</si>
  <si>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</si>
  <si>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</si>
  <si>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</si>
  <si>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</si>
  <si>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</si>
  <si>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</si>
  <si>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</si>
  <si>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</si>
  <si>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</si>
  <si>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</si>
  <si>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</si>
  <si>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</si>
  <si>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</si>
  <si>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</si>
  <si>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</si>
  <si>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</si>
  <si>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</si>
  <si>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</si>
  <si>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</si>
  <si>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</si>
  <si>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</si>
  <si>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</si>
  <si>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</si>
  <si>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</si>
  <si>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</si>
  <si>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</si>
  <si>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</si>
  <si>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</si>
  <si>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</si>
  <si>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</si>
  <si>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</si>
  <si>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</si>
  <si>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</si>
  <si>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</si>
  <si>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</si>
  <si>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</si>
  <si>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</si>
  <si>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</si>
  <si>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</si>
  <si>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</si>
  <si>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</si>
  <si>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</si>
  <si>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</si>
  <si>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</si>
  <si>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</si>
  <si>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</si>
  <si>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</si>
  <si>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</si>
  <si>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</si>
  <si>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</si>
  <si>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</si>
  <si>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</si>
  <si>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</si>
  <si>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</si>
  <si>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</si>
  <si>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</si>
  <si>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</si>
  <si>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</si>
  <si>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</si>
  <si>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</si>
  <si>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</si>
  <si>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</si>
  <si>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</si>
  <si>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</si>
  <si>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</si>
  <si>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</si>
  <si>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</si>
  <si>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</si>
  <si>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</si>
  <si>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</si>
  <si>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</si>
  <si>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</si>
  <si>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</si>
  <si>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</si>
  <si>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</si>
  <si>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</si>
  <si>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</si>
  <si>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</si>
  <si>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</si>
  <si>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</si>
  <si>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</si>
  <si>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</si>
  <si>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</si>
  <si>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</si>
  <si>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</si>
  <si>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</si>
  <si>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</si>
  <si>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</si>
  <si>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</si>
  <si>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</si>
  <si>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</si>
  <si>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</si>
  <si>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</si>
  <si>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</si>
  <si>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</si>
  <si>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</si>
  <si>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</si>
  <si>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</si>
  <si>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</si>
  <si>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</si>
  <si>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</si>
  <si>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</si>
  <si>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</si>
  <si>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</si>
  <si>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</si>
  <si>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</si>
  <si>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</si>
  <si>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</si>
  <si>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</si>
  <si>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</si>
  <si>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</si>
  <si>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</si>
  <si>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</si>
  <si>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</si>
  <si>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</si>
  <si>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</si>
  <si>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</si>
  <si>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</si>
  <si>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</si>
  <si>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</si>
  <si>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</si>
  <si>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</si>
  <si>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</si>
  <si>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</si>
  <si>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</si>
  <si>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</si>
  <si>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</si>
  <si>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</si>
  <si>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</si>
  <si>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</si>
  <si>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</si>
  <si>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</si>
  <si>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</si>
  <si>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</si>
  <si>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</si>
  <si>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</si>
  <si>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</si>
  <si>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</si>
  <si>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</si>
  <si>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</si>
  <si>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</si>
  <si>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</si>
  <si>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</si>
  <si>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</si>
  <si>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</si>
  <si>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</si>
  <si>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</si>
  <si>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</si>
  <si>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</si>
  <si>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</si>
  <si>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</si>
  <si>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</si>
  <si>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</si>
  <si>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</si>
  <si>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</si>
  <si>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</si>
  <si>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</si>
  <si>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</si>
  <si>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</si>
  <si>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</si>
  <si>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</si>
  <si>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</si>
  <si>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</si>
  <si>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</si>
  <si>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</si>
  <si>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</si>
  <si>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</si>
  <si>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</si>
  <si>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</si>
  <si>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</si>
  <si>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</si>
  <si>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</si>
  <si>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</si>
  <si>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</si>
  <si>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</si>
  <si>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</si>
  <si>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</si>
  <si>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</si>
  <si>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</si>
  <si>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</si>
  <si>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</si>
  <si>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</si>
  <si>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</si>
  <si>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</si>
  <si>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</si>
  <si>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</si>
  <si>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</si>
  <si>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</si>
  <si>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</si>
  <si>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</si>
  <si>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</si>
  <si>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</si>
  <si>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</si>
  <si>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</si>
  <si>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</si>
  <si>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</si>
  <si>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</si>
  <si>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</si>
  <si>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</si>
  <si>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</si>
  <si>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</si>
  <si>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</si>
  <si>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</si>
  <si>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</si>
  <si>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</si>
  <si>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</si>
  <si>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</si>
  <si>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</si>
  <si>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</si>
  <si>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</si>
  <si>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</si>
  <si>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</si>
  <si>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</si>
  <si>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</si>
  <si>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</si>
  <si>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</si>
  <si>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</si>
  <si>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</si>
  <si>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</si>
  <si>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</si>
  <si>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</si>
  <si>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</si>
  <si>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</si>
  <si>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</si>
  <si>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</si>
  <si>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</si>
  <si>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</si>
  <si>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</si>
  <si>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</si>
  <si>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</si>
  <si>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</si>
  <si>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</si>
  <si>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</si>
  <si>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</si>
  <si>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</si>
  <si>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</si>
  <si>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</si>
  <si>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</si>
  <si>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</si>
  <si>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</si>
  <si>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</si>
  <si>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</si>
  <si>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</si>
  <si>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</si>
  <si>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</si>
  <si>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</si>
  <si>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</si>
  <si>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</si>
  <si>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</si>
  <si>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</si>
  <si>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</si>
  <si>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</si>
  <si>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</si>
  <si>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</si>
  <si>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</si>
  <si>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</si>
  <si>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</si>
  <si>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</si>
  <si>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</si>
  <si>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</si>
  <si>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</si>
  <si>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</si>
  <si>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</si>
  <si>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</si>
  <si>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</si>
  <si>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</si>
  <si>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</si>
  <si>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</si>
  <si>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</si>
  <si>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</si>
  <si>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</si>
  <si>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</si>
  <si>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</si>
  <si>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</si>
  <si>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</si>
  <si>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</si>
  <si>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</si>
  <si>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</si>
  <si>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</si>
  <si>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</si>
  <si>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</si>
  <si>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</si>
  <si>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</si>
  <si>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</si>
  <si>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</si>
  <si>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</si>
  <si>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</si>
  <si>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</si>
  <si>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</si>
  <si>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</si>
  <si>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</si>
  <si>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</si>
  <si>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</si>
  <si>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</si>
  <si>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</si>
  <si>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</si>
  <si>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</si>
  <si>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</si>
  <si>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</si>
  <si>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</si>
  <si>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</si>
  <si>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</si>
  <si>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</si>
  <si>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</si>
  <si>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</si>
  <si>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</si>
  <si>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</si>
  <si>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</si>
  <si>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</si>
  <si>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</si>
  <si>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</si>
  <si>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</si>
  <si>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</si>
  <si>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</si>
  <si>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</si>
  <si>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</si>
  <si>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</si>
  <si>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</si>
  <si>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</si>
  <si>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</si>
  <si>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</si>
  <si>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</si>
  <si>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</si>
  <si>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</si>
  <si>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</si>
  <si>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</si>
  <si>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</si>
  <si>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</si>
  <si>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</si>
  <si>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</si>
  <si>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</si>
  <si>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</si>
  <si>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</si>
  <si>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</si>
  <si>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</si>
  <si>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</si>
  <si>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</si>
  <si>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</si>
  <si>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</si>
  <si>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</si>
  <si>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</si>
  <si>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</si>
  <si>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</si>
  <si>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</si>
  <si>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</si>
  <si>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</si>
  <si>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</si>
  <si>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</si>
  <si>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</si>
  <si>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</si>
  <si>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</si>
  <si>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</si>
  <si>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</si>
  <si>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</si>
  <si>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</si>
  <si>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</si>
  <si>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</si>
  <si>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</si>
  <si>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</si>
  <si>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</si>
  <si>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</si>
  <si>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</si>
  <si>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</si>
  <si>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</si>
  <si>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</si>
  <si>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</si>
  <si>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</si>
  <si>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</si>
  <si>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</si>
  <si>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</si>
  <si>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</si>
  <si>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</si>
  <si>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</si>
  <si>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</si>
  <si>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</si>
  <si>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</si>
  <si>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</si>
  <si>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</si>
  <si>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</si>
  <si>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</si>
  <si>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</si>
  <si>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</si>
  <si>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</si>
  <si>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</si>
  <si>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</si>
  <si>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</si>
  <si>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</si>
  <si>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</si>
  <si>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</si>
  <si>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</si>
  <si>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</si>
  <si>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</si>
  <si>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</si>
  <si>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</si>
  <si>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</si>
  <si>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</si>
  <si>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</si>
  <si>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</si>
  <si>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</si>
  <si>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</si>
  <si>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</si>
  <si>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</si>
  <si>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</si>
  <si>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</si>
  <si>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</si>
  <si>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</si>
  <si>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</si>
  <si>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</si>
  <si>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</si>
  <si>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</si>
  <si>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</si>
  <si>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</si>
  <si>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</si>
  <si>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</si>
  <si>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</si>
  <si>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</si>
  <si>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</si>
  <si>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</si>
  <si>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</si>
  <si>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</si>
  <si>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</si>
  <si>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</si>
  <si>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</si>
  <si>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</si>
  <si>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</si>
  <si>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</si>
  <si>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</si>
  <si>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</si>
  <si>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</si>
  <si>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</si>
  <si>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</si>
  <si>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</si>
  <si>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</si>
  <si>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</si>
  <si>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</si>
  <si>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</si>
  <si>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</si>
  <si>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</si>
  <si>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</si>
  <si>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</si>
  <si>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</si>
  <si>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</si>
  <si>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</si>
  <si>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</si>
  <si>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</si>
  <si>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</si>
  <si>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</si>
  <si>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</si>
  <si>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</si>
  <si>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</si>
  <si>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</si>
  <si>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</si>
  <si>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</si>
  <si>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</si>
  <si>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</si>
  <si>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</si>
  <si>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</si>
  <si>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</si>
  <si>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</si>
  <si>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</si>
  <si>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</si>
  <si>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</si>
  <si>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</si>
  <si>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</si>
  <si>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</si>
  <si>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</si>
  <si>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</si>
  <si>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</si>
  <si>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</si>
  <si>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</si>
  <si>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</si>
  <si>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</si>
  <si>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</si>
  <si>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</si>
  <si>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</si>
  <si>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</si>
  <si>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</si>
  <si>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</si>
  <si>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</si>
  <si>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</si>
  <si>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</si>
  <si>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</si>
  <si>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</si>
  <si>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</si>
  <si>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</si>
  <si>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</si>
  <si>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</si>
  <si>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</si>
  <si>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</si>
  <si>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</si>
  <si>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</si>
  <si>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</si>
  <si>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</si>
  <si>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</si>
  <si>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</si>
  <si>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</si>
  <si>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</si>
  <si>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</si>
  <si>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</si>
  <si>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</si>
  <si>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</si>
  <si>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</si>
  <si>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</si>
  <si>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</si>
  <si>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</si>
  <si>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</si>
  <si>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</si>
  <si>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</si>
  <si>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</si>
  <si>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</si>
  <si>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</si>
  <si>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</si>
  <si>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</si>
  <si>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</si>
  <si>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</si>
  <si>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</si>
  <si>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</si>
  <si>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</si>
  <si>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</si>
  <si>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</si>
  <si>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</si>
  <si>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</si>
  <si>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</si>
  <si>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</si>
  <si>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</si>
  <si>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</si>
  <si>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</si>
  <si>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</si>
  <si>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</si>
  <si>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</si>
  <si>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</si>
  <si>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</si>
  <si>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</si>
  <si>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</si>
  <si>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</si>
  <si>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</si>
  <si>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</si>
  <si>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</si>
  <si>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</si>
  <si>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</si>
  <si>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</si>
  <si>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</si>
  <si>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</si>
  <si>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</si>
  <si>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</si>
  <si>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</si>
  <si>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</si>
  <si>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</si>
  <si>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</si>
  <si>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</si>
  <si>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</si>
  <si>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</si>
  <si>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</si>
  <si>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</si>
  <si>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</si>
  <si>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</si>
  <si>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</si>
  <si>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</si>
  <si>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</si>
  <si>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</si>
  <si>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</si>
  <si>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</si>
  <si>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</si>
  <si>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</si>
  <si>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</si>
  <si>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</si>
  <si>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</si>
  <si>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</si>
  <si>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</si>
  <si>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</si>
  <si>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</si>
  <si>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</si>
  <si>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</si>
  <si>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</si>
  <si>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</si>
  <si>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</si>
  <si>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</si>
  <si>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</si>
  <si>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</si>
  <si>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</si>
  <si>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</si>
  <si>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</si>
  <si>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</si>
  <si>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</si>
  <si>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</si>
  <si>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</si>
  <si>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</si>
  <si>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</si>
  <si>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</si>
  <si>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</si>
  <si>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</si>
  <si>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</si>
  <si>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</si>
  <si>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</si>
  <si>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</si>
  <si>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</si>
  <si>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</si>
  <si>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</si>
  <si>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</si>
  <si>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</si>
  <si>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</si>
  <si>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</si>
  <si>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</si>
  <si>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</si>
  <si>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</si>
  <si>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</si>
  <si>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</si>
  <si>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</si>
  <si>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</si>
  <si>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</si>
  <si>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</si>
  <si>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</si>
  <si>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</si>
  <si>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</si>
  <si>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</si>
  <si>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</si>
  <si>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</si>
  <si>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</si>
  <si>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</si>
  <si>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</si>
  <si>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</si>
  <si>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</si>
  <si>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</si>
  <si>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</si>
  <si>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</si>
  <si>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</si>
  <si>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</si>
  <si>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</si>
  <si>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</si>
  <si>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</si>
  <si>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</si>
  <si>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</si>
  <si>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</si>
  <si>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</si>
  <si>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</si>
  <si>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</si>
  <si>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</si>
  <si>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</si>
  <si>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</si>
  <si>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</si>
  <si>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</si>
  <si>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</si>
  <si>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</si>
  <si>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</si>
  <si>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</si>
  <si>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</si>
  <si>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</si>
  <si>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</si>
  <si>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</si>
  <si>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</si>
  <si>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</si>
  <si>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</si>
  <si>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</si>
  <si>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</si>
  <si>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</si>
  <si>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</si>
  <si>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</si>
  <si>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</si>
  <si>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</si>
  <si>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</si>
  <si>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</si>
  <si>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</si>
  <si>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</si>
  <si>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</si>
  <si>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</si>
  <si>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</si>
  <si>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</si>
  <si>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</si>
  <si>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</si>
  <si>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</si>
  <si>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</si>
  <si>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</si>
  <si>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</si>
  <si>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</si>
  <si>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</si>
  <si>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</si>
  <si>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</si>
  <si>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</si>
  <si>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</si>
  <si>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</si>
  <si>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</si>
  <si>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</si>
  <si>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</si>
  <si>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</si>
  <si>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</si>
  <si>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</si>
  <si>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</si>
  <si>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</si>
  <si>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</si>
  <si>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</si>
  <si>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</si>
  <si>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</si>
  <si>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</si>
  <si>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</si>
  <si>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</si>
  <si>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</si>
  <si>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</si>
  <si>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</si>
  <si>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</si>
  <si>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</si>
  <si>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</si>
  <si>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</si>
  <si>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</si>
  <si>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</si>
  <si>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</si>
  <si>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</si>
  <si>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</si>
  <si>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</si>
  <si>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</si>
  <si>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</si>
  <si>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</si>
  <si>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</si>
  <si>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</si>
  <si>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</si>
  <si>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</si>
  <si>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</si>
  <si>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</si>
  <si>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</si>
  <si>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</si>
  <si>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</si>
  <si>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</si>
  <si>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</si>
  <si>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</si>
  <si>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</si>
  <si>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</si>
  <si>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</si>
  <si>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</si>
  <si>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</si>
  <si>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</si>
  <si>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</si>
  <si>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</si>
  <si>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</si>
  <si>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</si>
  <si>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</si>
  <si>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</si>
  <si>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</si>
  <si>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</si>
  <si>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</si>
  <si>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</si>
  <si>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</si>
  <si>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</si>
  <si>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</si>
  <si>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</si>
  <si>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</si>
  <si>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</si>
  <si>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</si>
  <si>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</si>
  <si>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</si>
  <si>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</si>
  <si>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</si>
  <si>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</si>
  <si>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</si>
  <si>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</si>
  <si>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</si>
  <si>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</si>
  <si>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</si>
  <si>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</si>
  <si>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</si>
  <si>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</si>
  <si>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</si>
  <si>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</si>
  <si>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</si>
  <si>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</si>
  <si>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</si>
  <si>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</si>
  <si>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</si>
  <si>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</si>
  <si>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</si>
  <si>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</si>
  <si>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</si>
  <si>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</si>
  <si>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</si>
  <si>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</si>
  <si>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</si>
  <si>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</si>
  <si>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</si>
  <si>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</si>
  <si>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</si>
  <si>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</si>
  <si>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</si>
  <si>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</si>
  <si>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</si>
  <si>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</si>
  <si>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</si>
  <si>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</si>
  <si>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</si>
  <si>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</si>
  <si>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</si>
  <si>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</si>
  <si>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</si>
  <si>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</si>
  <si>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</si>
  <si>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</si>
  <si>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</si>
  <si>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</si>
  <si>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</si>
  <si>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</si>
  <si>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</si>
  <si>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</si>
  <si>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</si>
  <si>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</si>
  <si>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</si>
  <si>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</si>
  <si>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</si>
  <si>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</si>
  <si>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</si>
  <si>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</si>
  <si>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</si>
  <si>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</si>
  <si>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</si>
  <si>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</si>
  <si>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</si>
  <si>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</si>
  <si>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</si>
  <si>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</si>
  <si>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</si>
  <si>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</si>
  <si>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</si>
  <si>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</si>
  <si>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</si>
  <si>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</si>
  <si>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</si>
  <si>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</si>
  <si>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</si>
  <si>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</si>
  <si>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</si>
  <si>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</si>
  <si>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</si>
  <si>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</si>
  <si>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</si>
  <si>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</si>
  <si>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</si>
  <si>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</si>
  <si>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</si>
  <si>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</si>
  <si>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</si>
  <si>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</si>
  <si>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</si>
  <si>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</si>
  <si>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</si>
  <si>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</si>
  <si>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</si>
  <si>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</si>
  <si>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</si>
  <si>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</si>
  <si>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</si>
  <si>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</si>
  <si>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</si>
  <si>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</si>
  <si>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</si>
  <si>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</si>
  <si>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</si>
  <si>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</si>
  <si>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</si>
  <si>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</si>
  <si>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</si>
  <si>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</si>
  <si>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</si>
  <si>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</si>
  <si>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</si>
  <si>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</si>
  <si>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</si>
  <si>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</si>
  <si>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</si>
  <si>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</si>
  <si>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</si>
  <si>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</si>
  <si>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</si>
  <si>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</si>
  <si>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</si>
  <si>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</si>
  <si>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</si>
  <si>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</si>
  <si>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</si>
  <si>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</si>
  <si>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</si>
  <si>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</si>
  <si>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</si>
  <si>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</si>
  <si>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</si>
  <si>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</si>
  <si>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</si>
  <si>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</si>
  <si>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</si>
  <si>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</si>
  <si>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</si>
  <si>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</si>
  <si>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</si>
  <si>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</si>
  <si>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</si>
  <si>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</si>
  <si>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</si>
  <si>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</si>
  <si>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</si>
  <si>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</si>
  <si>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</si>
  <si>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</si>
  <si>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</si>
  <si>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</si>
  <si>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</si>
  <si>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</si>
  <si>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</si>
  <si>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</si>
  <si>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</si>
  <si>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</si>
  <si>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</si>
  <si>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</si>
  <si>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</si>
  <si>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</si>
  <si>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</si>
  <si>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</si>
  <si>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</si>
  <si>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</si>
  <si>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</si>
  <si>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</si>
  <si>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</si>
  <si>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</si>
  <si>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</si>
  <si>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</si>
  <si>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</si>
  <si>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</si>
  <si>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</si>
  <si>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</si>
  <si>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</si>
  <si>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</si>
  <si>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</si>
  <si>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</si>
  <si>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</si>
  <si>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</si>
  <si>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</si>
  <si>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</si>
  <si>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</si>
  <si>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</si>
  <si>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</si>
  <si>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</si>
  <si>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</si>
  <si>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</si>
  <si>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</si>
  <si>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</si>
  <si>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</si>
  <si>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</si>
  <si>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</si>
  <si>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</si>
  <si>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</si>
  <si>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</si>
  <si>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</si>
  <si>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</si>
  <si>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</si>
  <si>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</si>
  <si>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</si>
  <si>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</si>
  <si>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</si>
  <si>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</si>
  <si>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</si>
  <si>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</si>
  <si>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</si>
  <si>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</si>
  <si>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</si>
  <si>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</si>
  <si>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</si>
  <si>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</si>
  <si>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</si>
  <si>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</si>
  <si>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</si>
  <si>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</si>
  <si>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</si>
  <si>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</si>
  <si>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</si>
  <si>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</si>
  <si>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</si>
  <si>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</si>
  <si>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</si>
  <si>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</si>
  <si>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</si>
  <si>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</si>
  <si>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</si>
  <si>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</si>
  <si>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</si>
  <si>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</si>
  <si>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</si>
  <si>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</si>
  <si>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</si>
  <si>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</si>
  <si>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</si>
  <si>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</si>
  <si>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</si>
  <si>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</si>
  <si>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</si>
  <si>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</si>
  <si>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</si>
  <si>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</si>
  <si>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</si>
  <si>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</si>
  <si>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</si>
  <si>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</si>
  <si>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</si>
  <si>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</si>
  <si>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</si>
  <si>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</si>
  <si>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</si>
  <si>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</si>
  <si>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</si>
  <si>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</si>
  <si>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</si>
  <si>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</si>
  <si>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</si>
  <si>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</si>
  <si>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</si>
  <si>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</si>
  <si>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</si>
  <si>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</si>
  <si>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</si>
  <si>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</si>
  <si>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</si>
  <si>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</si>
  <si>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</si>
  <si>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</si>
  <si>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</si>
  <si>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</si>
  <si>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</si>
  <si>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</si>
  <si>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</si>
  <si>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</si>
  <si>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</si>
  <si>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</si>
  <si>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</si>
  <si>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</si>
  <si>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</si>
  <si>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</si>
  <si>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</si>
  <si>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</si>
  <si>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</si>
  <si>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</si>
  <si>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</si>
  <si>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</si>
  <si>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</si>
  <si>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</si>
  <si>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</si>
  <si>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</si>
  <si>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</si>
  <si>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</si>
  <si>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</si>
  <si>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</si>
  <si>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</si>
  <si>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</si>
  <si>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</si>
  <si>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</si>
  <si>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</si>
  <si>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</si>
  <si>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</si>
  <si>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</si>
  <si>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</si>
  <si>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</si>
  <si>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</si>
  <si>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</si>
  <si>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</si>
  <si>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</si>
  <si>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</si>
  <si>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</si>
  <si>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</si>
  <si>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</si>
  <si>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</si>
  <si>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</si>
  <si>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</si>
  <si>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</si>
  <si>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</si>
  <si>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</si>
  <si>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</si>
  <si>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</si>
  <si>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</si>
  <si>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</si>
  <si>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</si>
  <si>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</si>
  <si>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</si>
  <si>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</si>
  <si>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</si>
  <si>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</si>
  <si>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</si>
  <si>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</si>
  <si>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</si>
  <si>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</si>
  <si>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</si>
  <si>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</si>
  <si>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</si>
  <si>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</si>
  <si>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</si>
  <si>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</si>
  <si>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</si>
  <si>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</si>
  <si>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</si>
  <si>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</si>
  <si>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</si>
  <si>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</si>
  <si>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</si>
  <si>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</si>
  <si>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</si>
  <si>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</si>
  <si>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</si>
  <si>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</si>
  <si>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</si>
  <si>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</si>
  <si>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</si>
  <si>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</si>
  <si>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</si>
  <si>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</si>
  <si>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</si>
  <si>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</si>
  <si>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</si>
  <si>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</si>
  <si>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</si>
  <si>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</si>
  <si>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</si>
  <si>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</si>
  <si>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</si>
  <si>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</si>
  <si>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</si>
  <si>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</si>
  <si>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</si>
  <si>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</si>
  <si>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</si>
  <si>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</si>
  <si>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</si>
  <si>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</si>
  <si>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</si>
  <si>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</si>
  <si>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</si>
  <si>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</si>
  <si>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</si>
  <si>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</si>
  <si>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</si>
  <si>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</si>
  <si>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</si>
  <si>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</si>
  <si>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</si>
  <si>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</si>
  <si>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</si>
  <si>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</si>
  <si>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</si>
  <si>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</si>
  <si>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</si>
  <si>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</si>
  <si>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</si>
  <si>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</si>
  <si>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</si>
  <si>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</si>
  <si>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</si>
  <si>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</si>
  <si>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</si>
  <si>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</si>
  <si>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</si>
  <si>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</si>
  <si>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</si>
  <si>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</si>
  <si>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</si>
  <si>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</si>
  <si>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</si>
  <si>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</si>
  <si>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</si>
  <si>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</si>
  <si>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</si>
  <si>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</si>
  <si>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</si>
  <si>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</si>
  <si>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</si>
  <si>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</si>
  <si>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</si>
  <si>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</si>
  <si>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</si>
  <si>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</si>
  <si>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</si>
  <si>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</si>
  <si>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</si>
  <si>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</si>
  <si>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</si>
  <si>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</si>
  <si>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</si>
  <si>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</si>
  <si>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</si>
  <si>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</si>
  <si>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</si>
  <si>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</si>
  <si>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</si>
  <si>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</si>
  <si>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</si>
  <si>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</si>
  <si>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</si>
  <si>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</si>
  <si>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</si>
  <si>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</si>
  <si>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</si>
  <si>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</si>
  <si>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</si>
  <si>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</si>
  <si>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</si>
  <si>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</si>
  <si>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</si>
  <si>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</si>
  <si>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</si>
  <si>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</si>
  <si>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</si>
  <si>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</si>
  <si>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</si>
  <si>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</si>
  <si>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</si>
  <si>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</si>
  <si>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</si>
  <si>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</si>
  <si>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</si>
  <si>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</si>
  <si>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</si>
  <si>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</si>
  <si>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</si>
  <si>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</si>
  <si>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</si>
  <si>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</si>
  <si>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</si>
  <si>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</si>
  <si>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</si>
  <si>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</si>
  <si>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</si>
  <si>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</si>
  <si>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</si>
  <si>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</si>
  <si>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</si>
  <si>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</si>
  <si>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</si>
  <si>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</si>
  <si>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</si>
  <si>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</si>
  <si>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</si>
  <si>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</si>
  <si>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</si>
  <si>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</si>
  <si>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</si>
  <si>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</si>
  <si>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</si>
  <si>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</si>
  <si>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</si>
  <si>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</si>
  <si>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</si>
  <si>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</si>
  <si>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</si>
  <si>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</si>
  <si>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</si>
  <si>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</si>
  <si>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</si>
  <si>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</si>
  <si>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</si>
  <si>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</si>
  <si>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</si>
  <si>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</si>
  <si>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</si>
  <si>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</si>
  <si>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</si>
  <si>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</si>
  <si>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</si>
  <si>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</si>
  <si>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</si>
  <si>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</si>
  <si>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</si>
  <si>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</si>
  <si>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</si>
  <si>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</si>
  <si>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</si>
  <si>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</si>
  <si>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</si>
  <si>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</si>
  <si>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</si>
  <si>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</si>
  <si>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</si>
  <si>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</si>
  <si>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</si>
  <si>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</si>
  <si>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</si>
  <si>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</si>
  <si>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</si>
  <si>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</si>
  <si>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</si>
  <si>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</si>
  <si>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</si>
  <si>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</si>
  <si>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</si>
  <si>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</si>
  <si>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</si>
  <si>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</si>
  <si>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</si>
  <si>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</si>
  <si>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</si>
  <si>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</si>
  <si>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</si>
  <si>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</si>
  <si>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</si>
  <si>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</si>
  <si>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</si>
  <si>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</si>
  <si>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</si>
  <si>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</si>
  <si>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</si>
  <si>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</si>
  <si>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</si>
  <si>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</si>
  <si>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</si>
  <si>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</si>
  <si>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</si>
  <si>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</si>
  <si>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</si>
  <si>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</si>
  <si>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</si>
  <si>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</si>
  <si>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</si>
  <si>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</si>
  <si>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</si>
  <si>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</si>
  <si>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</si>
  <si>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</si>
  <si>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</si>
  <si>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</si>
  <si>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</si>
  <si>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</si>
  <si>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</si>
  <si>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</si>
  <si>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</si>
  <si>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</si>
  <si>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</si>
  <si>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</si>
  <si>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</si>
  <si>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</si>
  <si>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</si>
  <si>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</si>
  <si>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</si>
  <si>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</si>
  <si>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</si>
  <si>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</si>
  <si>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</si>
  <si>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</si>
  <si>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</si>
  <si>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</si>
  <si>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</si>
  <si>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</si>
  <si>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</si>
  <si>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</si>
  <si>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</si>
  <si>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</si>
  <si>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</si>
  <si>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</si>
  <si>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</si>
  <si>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</si>
  <si>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</si>
  <si>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</si>
  <si>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</si>
  <si>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</si>
  <si>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</si>
  <si>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</si>
  <si>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</si>
  <si>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</si>
  <si>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</si>
  <si>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</si>
  <si>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</si>
  <si>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</si>
  <si>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</si>
  <si>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</si>
  <si>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</si>
  <si>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</si>
  <si>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</si>
  <si>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</si>
  <si>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</si>
  <si>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</si>
  <si>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</si>
  <si>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</si>
  <si>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</si>
  <si>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</si>
  <si>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</si>
  <si>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</si>
  <si>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</si>
  <si>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</si>
  <si>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</si>
  <si>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</si>
  <si>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</si>
  <si>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</si>
  <si>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</si>
  <si>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</si>
  <si>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</si>
  <si>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</si>
  <si>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</si>
  <si>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</si>
  <si>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</si>
  <si>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</si>
  <si>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</si>
  <si>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</si>
  <si>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</si>
  <si>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</si>
  <si>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</si>
  <si>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</si>
  <si>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</si>
  <si>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</si>
  <si>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</si>
  <si>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</si>
  <si>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</si>
  <si>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</si>
  <si>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</si>
  <si>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</si>
  <si>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</si>
  <si>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</si>
  <si>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</si>
  <si>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</si>
  <si>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</si>
  <si>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</si>
  <si>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</si>
  <si>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</si>
  <si>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</si>
  <si>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</si>
  <si>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</si>
  <si>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</si>
  <si>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</si>
  <si>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</si>
  <si>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</si>
  <si>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</si>
  <si>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</si>
  <si>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</si>
  <si>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</si>
  <si>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</si>
  <si>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</si>
  <si>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</si>
  <si>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</si>
  <si>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</si>
  <si>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</si>
  <si>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</si>
  <si>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</si>
  <si>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</si>
  <si>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</si>
  <si>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</si>
  <si>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</si>
  <si>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</si>
  <si>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</si>
  <si>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</si>
  <si>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</si>
  <si>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</si>
  <si>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</si>
  <si>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</si>
  <si>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</si>
  <si>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</si>
  <si>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</si>
  <si>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</si>
  <si>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</si>
  <si>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</si>
  <si>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</si>
  <si>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</si>
  <si>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</si>
  <si>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</si>
  <si>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</si>
  <si>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</si>
  <si>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</si>
  <si>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</si>
  <si>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</si>
  <si>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</si>
  <si>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</si>
  <si>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</si>
  <si>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</si>
  <si>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</si>
  <si>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</si>
  <si>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</si>
  <si>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</si>
  <si>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</si>
  <si>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</si>
  <si>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</si>
  <si>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</si>
  <si>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</si>
  <si>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</si>
  <si>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</si>
  <si>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</si>
  <si>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</si>
  <si>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</si>
  <si>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</si>
  <si>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</si>
  <si>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</si>
  <si>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</si>
  <si>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</si>
  <si>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</si>
  <si>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</si>
  <si>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</si>
  <si>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</si>
  <si>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</si>
  <si>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</si>
  <si>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</si>
  <si>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</si>
  <si>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</si>
  <si>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</si>
  <si>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</si>
  <si>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</si>
  <si>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</si>
  <si>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</si>
  <si>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</si>
  <si>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</si>
  <si>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</si>
  <si>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</si>
  <si>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</si>
  <si>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</si>
  <si>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</si>
  <si>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</si>
  <si>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</si>
  <si>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</si>
  <si>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</si>
  <si>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</si>
  <si>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</si>
  <si>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</si>
  <si>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</si>
  <si>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</si>
  <si>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</si>
  <si>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</si>
  <si>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</si>
  <si>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</si>
  <si>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</si>
  <si>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</si>
  <si>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</si>
  <si>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</si>
  <si>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</si>
  <si>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</si>
  <si>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</si>
  <si>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</si>
  <si>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</si>
  <si>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</si>
  <si>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</si>
  <si>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</si>
  <si>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</si>
  <si>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</si>
  <si>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</si>
  <si>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</si>
  <si>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</si>
  <si>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</si>
  <si>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</si>
  <si>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</si>
  <si>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</si>
  <si>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</si>
  <si>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</si>
  <si>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</si>
  <si>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</si>
  <si>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</si>
  <si>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</si>
  <si>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</si>
  <si>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</si>
  <si>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</si>
  <si>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</si>
  <si>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</si>
  <si>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</si>
  <si>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</si>
  <si>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</si>
  <si>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</si>
  <si>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</si>
  <si>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</si>
  <si>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</si>
  <si>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</si>
  <si>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</si>
  <si>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</si>
  <si>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</si>
  <si>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</si>
  <si>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</si>
  <si>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</si>
  <si>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</si>
  <si>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</si>
  <si>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</si>
  <si>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</si>
  <si>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</si>
  <si>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</si>
  <si>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</si>
  <si>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</si>
  <si>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</si>
  <si>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</si>
  <si>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</si>
  <si>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</si>
  <si>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</si>
  <si>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</si>
  <si>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</si>
  <si>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</si>
  <si>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</si>
  <si>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</si>
  <si>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</si>
  <si>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</si>
  <si>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</si>
  <si>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</si>
  <si>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</si>
  <si>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</si>
  <si>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</si>
  <si>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</si>
  <si>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</si>
  <si>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</si>
  <si>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</si>
  <si>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</si>
  <si>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</si>
  <si>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</si>
  <si>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</si>
  <si>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</si>
  <si>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</si>
  <si>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</si>
  <si>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</si>
  <si>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</si>
  <si>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</si>
  <si>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</si>
  <si>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</si>
  <si>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</si>
  <si>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</si>
  <si>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</si>
  <si>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</si>
  <si>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</si>
  <si>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</si>
  <si>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</si>
  <si>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</si>
  <si>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</si>
  <si>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</si>
  <si>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</si>
  <si>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</si>
  <si>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</si>
  <si>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</si>
  <si>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</si>
  <si>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</si>
  <si>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</si>
  <si>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</si>
  <si>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</si>
  <si>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</si>
  <si>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</si>
  <si>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</si>
  <si>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</si>
  <si>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</si>
  <si>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</si>
  <si>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</si>
  <si>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</si>
  <si>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</si>
  <si>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</si>
  <si>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</si>
  <si>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</si>
  <si>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</si>
  <si>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</si>
  <si>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</si>
  <si>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</si>
  <si>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</si>
  <si>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</si>
  <si>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</si>
  <si>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</si>
  <si>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</si>
  <si>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</si>
  <si>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</si>
  <si>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</si>
  <si>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</si>
  <si>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</si>
  <si>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</si>
  <si>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</si>
  <si>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</si>
  <si>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</si>
  <si>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</si>
  <si>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</si>
  <si>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</si>
  <si>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</si>
  <si>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</si>
  <si>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</si>
  <si>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</si>
  <si>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</si>
  <si>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</si>
  <si>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</si>
  <si>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</si>
  <si>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</si>
  <si>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</si>
  <si>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</si>
  <si>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</si>
  <si>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</si>
  <si>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</si>
  <si>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</si>
  <si>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</si>
  <si>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</si>
  <si>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</si>
  <si>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</si>
  <si>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</si>
  <si>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</si>
  <si>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</si>
  <si>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</si>
  <si>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</si>
  <si>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</si>
  <si>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</si>
  <si>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</si>
  <si>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</si>
  <si>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</si>
  <si>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</si>
  <si>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</si>
  <si>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</si>
  <si>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</si>
  <si>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</si>
  <si>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</si>
  <si>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</si>
  <si>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</si>
  <si>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</si>
  <si>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</si>
  <si>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</si>
  <si>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</si>
  <si>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</si>
  <si>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</si>
  <si>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</si>
  <si>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</si>
  <si>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</si>
  <si>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</si>
  <si>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</si>
  <si>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</si>
  <si>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</si>
  <si>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</si>
  <si>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</si>
  <si>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</si>
  <si>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</si>
  <si>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</si>
  <si>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</si>
  <si>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</si>
  <si>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</si>
  <si>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</si>
  <si>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</si>
  <si>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</si>
  <si>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</si>
  <si>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</si>
  <si>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</si>
  <si>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</si>
  <si>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</si>
  <si>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</si>
  <si>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</si>
  <si>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</si>
  <si>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</si>
  <si>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</si>
  <si>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</si>
  <si>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</si>
  <si>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</si>
  <si>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</si>
  <si>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</si>
  <si>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</si>
  <si>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</si>
  <si>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</si>
  <si>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</si>
  <si>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</si>
  <si>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</si>
  <si>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</si>
  <si>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</si>
  <si>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</si>
  <si>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</si>
  <si>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</si>
  <si>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</si>
  <si>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</si>
  <si>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</si>
  <si>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</si>
  <si>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</si>
  <si>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</si>
  <si>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</si>
  <si>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</si>
  <si>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</si>
  <si>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</si>
  <si>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</si>
  <si>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</si>
  <si>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</si>
  <si>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</si>
  <si>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</si>
  <si>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</si>
  <si>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</si>
  <si>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</si>
  <si>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</si>
  <si>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</si>
  <si>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</si>
  <si>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</si>
  <si>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</si>
  <si>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</si>
  <si>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</si>
  <si>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</si>
  <si>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</si>
  <si>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</si>
  <si>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</si>
  <si>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</si>
  <si>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</si>
  <si>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</si>
  <si>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</si>
  <si>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</si>
  <si>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</si>
  <si>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</si>
  <si>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</si>
  <si>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</si>
  <si>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</si>
  <si>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</si>
  <si>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</si>
  <si>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</si>
  <si>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</si>
  <si>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</si>
  <si>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</si>
  <si>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</si>
  <si>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</si>
  <si>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</si>
  <si>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</si>
  <si>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</si>
  <si>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</si>
  <si>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</si>
  <si>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</si>
  <si>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</si>
  <si>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</si>
  <si>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</si>
  <si>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</si>
  <si>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</si>
  <si>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</si>
  <si>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</si>
  <si>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</si>
  <si>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</si>
  <si>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</si>
  <si>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</si>
  <si>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</si>
  <si>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</si>
  <si>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</si>
  <si>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</si>
  <si>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</si>
  <si>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</si>
  <si>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</si>
  <si>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</si>
  <si>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</si>
  <si>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</si>
  <si>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</si>
  <si>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</si>
  <si>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</si>
  <si>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</si>
  <si>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</si>
  <si>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</si>
  <si>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</si>
  <si>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</si>
  <si>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</si>
  <si>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</si>
  <si>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</si>
  <si>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</si>
  <si>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</si>
  <si>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</si>
  <si>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</si>
  <si>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</si>
  <si>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</si>
  <si>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</si>
  <si>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</si>
  <si>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</si>
  <si>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</si>
  <si>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</si>
  <si>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</si>
  <si>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</si>
  <si>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</si>
  <si>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</si>
  <si>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</si>
  <si>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</si>
  <si>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</si>
  <si>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</si>
  <si>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</si>
  <si>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</si>
  <si>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</si>
  <si>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</si>
  <si>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</si>
  <si>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</si>
  <si>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</si>
  <si>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</si>
  <si>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</si>
  <si>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</si>
  <si>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</si>
  <si>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</si>
  <si>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</si>
  <si>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</si>
  <si>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</si>
  <si>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</si>
  <si>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</si>
  <si>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</si>
  <si>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</si>
  <si>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</si>
  <si>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</si>
  <si>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</si>
  <si>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</si>
  <si>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</si>
  <si>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</si>
  <si>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</si>
  <si>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</si>
  <si>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</si>
  <si>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</si>
  <si>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</si>
  <si>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</si>
  <si>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</si>
  <si>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</si>
  <si>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</si>
  <si>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</si>
  <si>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</si>
  <si>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</si>
  <si>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</si>
  <si>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</si>
  <si>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</si>
  <si>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</si>
  <si>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</si>
  <si>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</si>
  <si>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</si>
  <si>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</si>
  <si>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</si>
  <si>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</si>
  <si>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</si>
  <si>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</si>
  <si>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</si>
  <si>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</si>
  <si>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</si>
  <si>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</si>
  <si>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</si>
  <si>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</si>
  <si>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</si>
  <si>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</si>
  <si>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</si>
  <si>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</si>
  <si>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</si>
  <si>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</si>
  <si>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</si>
  <si>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</si>
  <si>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</si>
  <si>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</si>
  <si>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</si>
  <si>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</si>
  <si>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</si>
  <si>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</si>
  <si>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</si>
  <si>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</si>
  <si>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</si>
  <si>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</si>
  <si>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</si>
  <si>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</si>
  <si>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</si>
  <si>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</si>
  <si>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</si>
  <si>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</si>
  <si>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</si>
  <si>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</si>
  <si>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</si>
  <si>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</si>
  <si>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</si>
  <si>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</si>
  <si>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</si>
  <si>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</si>
  <si>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</si>
  <si>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</si>
  <si>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</si>
  <si>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</si>
  <si>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</si>
  <si>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</si>
  <si>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</si>
  <si>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</si>
  <si>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</si>
  <si>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</si>
  <si>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</si>
  <si>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</si>
  <si>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</si>
  <si>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</si>
  <si>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</si>
  <si>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</si>
  <si>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</si>
  <si>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</si>
  <si>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</si>
  <si>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</si>
  <si>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</si>
  <si>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</si>
  <si>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</si>
  <si>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</si>
  <si>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</si>
  <si>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</si>
  <si>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</si>
  <si>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</si>
  <si>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</si>
  <si>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</si>
  <si>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</si>
  <si>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</si>
  <si>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</si>
  <si>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</si>
  <si>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</si>
  <si>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</si>
  <si>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</si>
  <si>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</si>
  <si>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</si>
  <si>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</si>
  <si>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</si>
  <si>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</si>
  <si>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</si>
  <si>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</si>
  <si>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</si>
  <si>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</si>
  <si>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</si>
  <si>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</si>
  <si>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</si>
  <si>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</si>
  <si>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</si>
  <si>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</si>
  <si>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</si>
  <si>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</si>
  <si>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</si>
  <si>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</si>
  <si>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</si>
  <si>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</si>
  <si>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</si>
  <si>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</si>
  <si>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</si>
  <si>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</si>
  <si>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</si>
  <si>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</si>
  <si>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</si>
  <si>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</si>
  <si>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</si>
  <si>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</si>
  <si>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</si>
  <si>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</si>
  <si>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</si>
  <si>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</si>
  <si>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</si>
  <si>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</si>
  <si>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</si>
  <si>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</si>
  <si>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</si>
  <si>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</si>
  <si>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</si>
  <si>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</si>
  <si>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</si>
  <si>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</si>
  <si>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</si>
  <si>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</si>
  <si>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</si>
  <si>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</si>
  <si>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</si>
  <si>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</si>
  <si>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</si>
  <si>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</si>
  <si>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</si>
  <si>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</si>
  <si>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</si>
  <si>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</si>
  <si>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</si>
  <si>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</si>
  <si>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</si>
  <si>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</si>
  <si>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</si>
  <si>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</si>
  <si>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</si>
  <si>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</si>
  <si>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</si>
  <si>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</si>
  <si>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</si>
  <si>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</si>
  <si>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</si>
  <si>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</si>
  <si>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</si>
  <si>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</si>
  <si>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</si>
  <si>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</si>
  <si>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</si>
  <si>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</si>
  <si>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</si>
  <si>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</si>
  <si>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</si>
  <si>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</si>
  <si>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</si>
  <si>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</si>
  <si>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</si>
  <si>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</si>
  <si>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</si>
  <si>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</si>
  <si>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</si>
  <si>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</si>
  <si>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</si>
  <si>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</si>
  <si>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</si>
  <si>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</si>
  <si>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</si>
  <si>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</si>
  <si>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</si>
  <si>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</si>
  <si>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</si>
  <si>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</si>
  <si>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</si>
  <si>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</si>
  <si>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</si>
  <si>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</si>
  <si>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</si>
  <si>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</si>
  <si>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</si>
  <si>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</si>
  <si>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</si>
  <si>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</si>
  <si>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</si>
  <si>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</si>
  <si>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</si>
  <si>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</si>
  <si>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</si>
  <si>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</si>
  <si>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</si>
  <si>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</si>
  <si>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</si>
  <si>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</si>
  <si>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</si>
  <si>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</si>
  <si>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</si>
  <si>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</si>
  <si>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</si>
  <si>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</si>
  <si>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</si>
  <si>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</si>
  <si>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</si>
  <si>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</si>
  <si>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</si>
  <si>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</si>
  <si>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</si>
  <si>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</si>
  <si>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</si>
  <si>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</si>
  <si>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</si>
  <si>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</si>
  <si>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</si>
  <si>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</si>
  <si>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</si>
  <si>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</si>
  <si>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</si>
  <si>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</si>
  <si>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</si>
  <si>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</si>
  <si>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</si>
  <si>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</si>
  <si>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</si>
  <si>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</si>
  <si>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</si>
  <si>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</si>
  <si>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</si>
  <si>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</si>
  <si>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</si>
  <si>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</si>
  <si>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</si>
  <si>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</si>
  <si>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</si>
  <si>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</si>
  <si>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</si>
  <si>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</si>
  <si>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</si>
  <si>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</si>
  <si>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</si>
  <si>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</si>
  <si>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</si>
  <si>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</si>
  <si>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</si>
  <si>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</si>
  <si>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</si>
  <si>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</si>
  <si>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</si>
  <si>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</si>
  <si>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</si>
  <si>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</si>
  <si>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</si>
  <si>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</si>
  <si>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</si>
  <si>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</si>
  <si>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</si>
  <si>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</si>
  <si>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</si>
  <si>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</si>
  <si>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</si>
  <si>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</si>
  <si>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</si>
  <si>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</si>
  <si>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</si>
  <si>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</si>
  <si>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</si>
  <si>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</si>
  <si>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</si>
  <si>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</si>
  <si>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</si>
  <si>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</si>
  <si>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</si>
  <si>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</si>
  <si>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</si>
  <si>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</si>
  <si>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</si>
  <si>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</si>
  <si>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</si>
  <si>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</si>
  <si>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</si>
  <si>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</si>
  <si>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</si>
  <si>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</si>
  <si>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</si>
  <si>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</si>
  <si>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</si>
  <si>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</si>
  <si>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</si>
  <si>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</si>
  <si>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</si>
  <si>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</si>
  <si>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</si>
  <si>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</si>
  <si>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</si>
  <si>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</si>
  <si>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</si>
  <si>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</si>
  <si>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</si>
  <si>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</si>
  <si>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</si>
  <si>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</si>
  <si>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</si>
  <si>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</si>
  <si>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</si>
  <si>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</si>
  <si>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</si>
  <si>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</si>
  <si>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</si>
  <si>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</si>
  <si>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</si>
  <si>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</si>
  <si>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</si>
  <si>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</si>
  <si>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</si>
  <si>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</si>
  <si>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</si>
  <si>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</si>
  <si>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</si>
  <si>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</si>
  <si>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</si>
  <si>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</si>
  <si>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</si>
  <si>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</si>
  <si>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</si>
  <si>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</si>
  <si>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</si>
  <si>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</si>
  <si>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</si>
  <si>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</si>
  <si>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</si>
  <si>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</si>
  <si>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</si>
  <si>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</si>
  <si>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</si>
  <si>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</si>
  <si>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</si>
  <si>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</si>
  <si>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</si>
  <si>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</si>
  <si>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</si>
  <si>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</si>
  <si>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</si>
  <si>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</si>
  <si>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</si>
  <si>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</si>
  <si>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</si>
  <si>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</si>
  <si>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</si>
  <si>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</si>
  <si>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</si>
  <si>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</si>
  <si>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</si>
  <si>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</si>
  <si>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</si>
  <si>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</si>
  <si>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</si>
  <si>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</si>
  <si>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</si>
  <si>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</si>
  <si>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</si>
  <si>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</si>
  <si>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</si>
  <si>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</si>
  <si>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</si>
  <si>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</si>
  <si>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</si>
  <si>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</si>
  <si>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</si>
  <si>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</si>
  <si>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</si>
  <si>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</si>
  <si>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</si>
  <si>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</si>
  <si>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</si>
  <si>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</si>
  <si>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</si>
  <si>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</si>
  <si>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</si>
  <si>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</si>
  <si>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</si>
  <si>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</si>
  <si>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</si>
  <si>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</si>
  <si>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</si>
  <si>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</si>
  <si>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</si>
  <si>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</si>
  <si>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</si>
  <si>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</si>
  <si>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</si>
  <si>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</si>
  <si>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</si>
  <si>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</si>
  <si>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</si>
  <si>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</si>
  <si>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</si>
  <si>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</si>
  <si>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</si>
  <si>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</si>
  <si>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</si>
  <si>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</si>
  <si>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</si>
  <si>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</si>
  <si>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</si>
  <si>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</si>
  <si>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</si>
  <si>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</si>
  <si>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</si>
  <si>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</si>
  <si>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</si>
  <si>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</si>
  <si>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</si>
  <si>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</si>
  <si>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</si>
  <si>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</si>
  <si>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</si>
  <si>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</si>
  <si>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</si>
  <si>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</si>
  <si>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</si>
  <si>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</si>
  <si>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</si>
  <si>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</si>
  <si>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</si>
  <si>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</si>
  <si>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</si>
  <si>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</si>
  <si>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</si>
  <si>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</si>
  <si>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</si>
  <si>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</si>
  <si>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</si>
  <si>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</si>
  <si>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</si>
  <si>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</si>
  <si>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</si>
  <si>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</si>
  <si>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</si>
  <si>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</si>
  <si>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</si>
  <si>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</si>
  <si>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</si>
  <si>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</si>
  <si>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</si>
  <si>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</si>
  <si>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</si>
  <si>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</si>
  <si>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</si>
  <si>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</si>
  <si>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</si>
  <si>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</si>
  <si>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</si>
  <si>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</si>
  <si>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</si>
  <si>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</si>
  <si>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</si>
  <si>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</si>
  <si>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</si>
  <si>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</si>
  <si>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</si>
  <si>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</si>
  <si>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</si>
  <si>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</si>
  <si>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</si>
  <si>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</si>
  <si>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</si>
  <si>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</si>
  <si>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</si>
  <si>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</si>
  <si>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</si>
  <si>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</si>
  <si>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</si>
  <si>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</si>
  <si>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</si>
  <si>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</si>
  <si>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</si>
  <si>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</si>
  <si>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</si>
  <si>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</si>
  <si>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</si>
  <si>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</si>
  <si>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</si>
  <si>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</si>
  <si>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</si>
  <si>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</si>
  <si>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</si>
  <si>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</si>
  <si>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</si>
  <si>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</si>
  <si>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</si>
  <si>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</si>
  <si>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</si>
  <si>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</si>
  <si>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</si>
  <si>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</si>
  <si>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</si>
  <si>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</si>
  <si>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</si>
  <si>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</si>
  <si>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</si>
  <si>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</si>
  <si>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</si>
  <si>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</si>
  <si>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</si>
  <si>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</si>
  <si>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</si>
  <si>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</si>
  <si>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</si>
  <si>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</si>
  <si>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</si>
  <si>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</si>
  <si>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</si>
  <si>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</si>
  <si>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</si>
  <si>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</si>
  <si>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</si>
  <si>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</si>
  <si>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</si>
  <si>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</si>
  <si>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</si>
  <si>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</si>
  <si>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</si>
  <si>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</si>
  <si>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</si>
  <si>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</si>
  <si>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</si>
  <si>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</si>
  <si>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</si>
  <si>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</si>
  <si>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</si>
  <si>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</si>
  <si>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</si>
  <si>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</si>
  <si>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</si>
  <si>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</si>
  <si>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</si>
  <si>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</si>
  <si>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</si>
  <si>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</si>
  <si>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</si>
  <si>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</si>
  <si>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</si>
  <si>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</si>
  <si>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</si>
  <si>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</si>
  <si>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</si>
  <si>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</si>
  <si>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</si>
  <si>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</si>
  <si>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</si>
  <si>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</si>
  <si>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</si>
  <si>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</si>
  <si>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</si>
  <si>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</si>
  <si>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</si>
  <si>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</si>
  <si>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</si>
  <si>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</si>
  <si>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</si>
  <si>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</si>
  <si>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</si>
  <si>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</si>
  <si>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</si>
  <si>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</si>
  <si>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</si>
  <si>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</si>
  <si>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</si>
  <si>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</si>
  <si>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</si>
  <si>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</si>
  <si>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</si>
  <si>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</si>
  <si>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</si>
  <si>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</si>
  <si>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</si>
  <si>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</si>
  <si>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</si>
  <si>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</si>
  <si>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</si>
  <si>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</si>
  <si>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</si>
  <si>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</si>
  <si>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</si>
  <si>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</si>
  <si>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</si>
  <si>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</si>
  <si>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</si>
  <si>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</si>
  <si>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</si>
  <si>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</si>
  <si>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</si>
  <si>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</si>
  <si>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</si>
  <si>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</si>
  <si>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</si>
  <si>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</si>
  <si>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</si>
  <si>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</si>
  <si>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</si>
  <si>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</si>
  <si>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</si>
  <si>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</si>
  <si>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</si>
  <si>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</si>
  <si>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</si>
  <si>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</si>
  <si>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</si>
  <si>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</si>
  <si>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</si>
  <si>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</si>
  <si>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</si>
  <si>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</si>
  <si>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</si>
  <si>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</si>
  <si>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</si>
  <si>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</si>
  <si>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</si>
  <si>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</si>
  <si>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</si>
  <si>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</si>
  <si>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</si>
  <si>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</si>
  <si>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</si>
  <si>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</si>
  <si>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</si>
  <si>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</si>
  <si>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</si>
  <si>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</si>
  <si>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</si>
  <si>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</si>
  <si>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</si>
  <si>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</si>
  <si>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</si>
  <si>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</si>
  <si>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</si>
  <si>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</si>
  <si>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</si>
  <si>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</si>
  <si>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</si>
  <si>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</si>
  <si>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</si>
  <si>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</si>
  <si>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</si>
  <si>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</si>
  <si>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</si>
  <si>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</si>
  <si>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</si>
  <si>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</si>
  <si>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</si>
  <si>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</si>
  <si>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</si>
  <si>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</si>
  <si>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</si>
  <si>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</si>
  <si>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</si>
  <si>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</si>
  <si>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</si>
  <si>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</si>
  <si>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</si>
  <si>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</si>
  <si>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</si>
  <si>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</si>
  <si>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</si>
  <si>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</si>
  <si>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</si>
  <si>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</si>
  <si>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</si>
  <si>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</si>
  <si>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</si>
  <si>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</si>
  <si>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</si>
  <si>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</si>
  <si>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</si>
  <si>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</si>
  <si>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</si>
  <si>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</si>
  <si>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</si>
  <si>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</si>
  <si>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</si>
  <si>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</si>
  <si>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</si>
  <si>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</si>
  <si>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</si>
  <si>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</si>
  <si>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</si>
  <si>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</si>
  <si>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</si>
  <si>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</si>
  <si>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</si>
  <si>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</si>
  <si>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</si>
  <si>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</si>
  <si>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</si>
  <si>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</si>
  <si>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</si>
  <si>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</si>
  <si>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</si>
  <si>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</si>
  <si>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</si>
  <si>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</si>
  <si>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</si>
  <si>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</si>
  <si>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</si>
  <si>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</si>
  <si>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</si>
  <si>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</si>
  <si>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</si>
  <si>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</si>
  <si>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</si>
  <si>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</si>
  <si>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</si>
  <si>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</si>
  <si>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</si>
  <si>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</si>
  <si>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</si>
  <si>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</si>
  <si>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</si>
  <si>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</si>
  <si>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</si>
  <si>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</si>
  <si>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</si>
  <si>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</si>
  <si>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</si>
  <si>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</si>
  <si>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</si>
  <si>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</si>
  <si>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</si>
  <si>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</si>
  <si>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</si>
  <si>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</si>
  <si>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</si>
  <si>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</si>
  <si>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</si>
  <si>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</si>
  <si>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</si>
  <si>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</si>
  <si>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</si>
  <si>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</si>
  <si>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</si>
  <si>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</si>
  <si>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</si>
  <si>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</si>
  <si>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</si>
  <si>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</si>
  <si>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</si>
  <si>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</si>
  <si>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</si>
  <si>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</si>
  <si>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</si>
  <si>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</si>
  <si>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</si>
  <si>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</si>
  <si>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</si>
  <si>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</si>
  <si>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</si>
  <si>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</si>
  <si>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</si>
  <si>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</si>
  <si>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</si>
  <si>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</si>
  <si>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</si>
  <si>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</si>
  <si>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</si>
  <si>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</si>
  <si>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</si>
  <si>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</si>
  <si>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</si>
  <si>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</si>
  <si>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</si>
  <si>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</si>
  <si>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</si>
  <si>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</si>
  <si>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</si>
  <si>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</si>
  <si>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</si>
  <si>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</si>
  <si>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</si>
  <si>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</si>
  <si>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</si>
  <si>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</si>
  <si>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</si>
  <si>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</si>
  <si>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</si>
  <si>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</si>
  <si>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</si>
  <si>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</si>
  <si>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</si>
  <si>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</si>
  <si>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</si>
  <si>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</si>
  <si>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</si>
  <si>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</si>
  <si>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</si>
  <si>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</si>
  <si>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</si>
  <si>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</si>
  <si>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</si>
  <si>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</si>
  <si>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</si>
  <si>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</si>
  <si>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</si>
  <si>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</si>
  <si>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</si>
  <si>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</si>
  <si>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</si>
  <si>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</si>
  <si>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</si>
  <si>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</si>
  <si>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</si>
  <si>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</si>
  <si>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</si>
  <si>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</si>
  <si>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</si>
  <si>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</si>
  <si>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</si>
  <si>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</si>
  <si>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</si>
  <si>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</si>
  <si>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</si>
  <si>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</si>
  <si>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</si>
  <si>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</si>
  <si>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</si>
  <si>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</si>
  <si>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</si>
  <si>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</si>
  <si>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</si>
  <si>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</si>
  <si>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</si>
  <si>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</si>
  <si>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</si>
  <si>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</si>
  <si>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</si>
  <si>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</si>
  <si>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</si>
  <si>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</si>
  <si>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</si>
  <si>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</si>
  <si>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</si>
  <si>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</si>
  <si>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</si>
  <si>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</si>
  <si>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</si>
  <si>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</si>
  <si>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</si>
  <si>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</si>
  <si>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</si>
  <si>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</si>
  <si>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</si>
  <si>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</si>
  <si>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</si>
  <si>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</si>
  <si>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</si>
  <si>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</si>
  <si>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</si>
  <si>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</si>
  <si>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</si>
  <si>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</si>
  <si>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</si>
  <si>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</si>
  <si>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</si>
  <si>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</si>
  <si>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</si>
  <si>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</si>
  <si>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</si>
  <si>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</si>
  <si>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</si>
  <si>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</si>
  <si>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</si>
  <si>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</si>
  <si>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</si>
  <si>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</si>
  <si>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</si>
  <si>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</si>
  <si>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</si>
  <si>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</si>
  <si>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</si>
  <si>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</si>
  <si>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</si>
  <si>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</si>
  <si>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</si>
  <si>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</si>
  <si>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</si>
  <si>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</si>
  <si>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</si>
  <si>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</si>
  <si>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</si>
  <si>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</si>
  <si>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</si>
  <si>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</si>
  <si>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</si>
  <si>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</si>
  <si>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</si>
  <si>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</si>
  <si>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</si>
  <si>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</si>
  <si>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</si>
  <si>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</si>
  <si>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</si>
  <si>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</si>
  <si>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</si>
  <si>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</si>
  <si>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</si>
  <si>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</si>
  <si>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</si>
  <si>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</si>
  <si>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</si>
  <si>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</si>
  <si>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</si>
  <si>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</si>
  <si>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</si>
  <si>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</si>
  <si>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</si>
  <si>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</si>
  <si>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</si>
  <si>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</si>
  <si>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</si>
  <si>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</si>
  <si>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</si>
  <si>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</si>
  <si>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</si>
  <si>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</si>
  <si>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</si>
  <si>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</si>
  <si>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</si>
  <si>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</si>
  <si>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</si>
  <si>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</si>
  <si>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</si>
  <si>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</si>
  <si>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</si>
  <si>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</si>
  <si>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</si>
  <si>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</si>
  <si>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</si>
  <si>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</si>
  <si>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</si>
  <si>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</si>
  <si>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</si>
  <si>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</si>
  <si>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</si>
  <si>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</si>
  <si>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</si>
  <si>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</si>
  <si>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</si>
  <si>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</si>
  <si>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</si>
  <si>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</si>
  <si>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</si>
  <si>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</si>
  <si>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</si>
  <si>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</si>
  <si>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</si>
  <si>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</si>
  <si>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</si>
  <si>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</si>
  <si>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</si>
  <si>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</si>
  <si>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</si>
  <si>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</si>
  <si>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</si>
  <si>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</si>
  <si>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</si>
  <si>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</si>
  <si>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</si>
  <si>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</si>
  <si>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</si>
  <si>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</si>
  <si>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</si>
  <si>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</si>
  <si>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</si>
  <si>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</si>
  <si>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</si>
  <si>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</si>
  <si>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</si>
  <si>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</si>
  <si>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</si>
  <si>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</si>
  <si>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</si>
  <si>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</si>
  <si>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</si>
  <si>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</si>
  <si>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</si>
  <si>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</si>
  <si>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</si>
  <si>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</si>
  <si>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</si>
  <si>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</si>
  <si>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</si>
  <si>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</si>
  <si>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</si>
  <si>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</si>
  <si>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</si>
  <si>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</si>
  <si>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</si>
  <si>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</si>
  <si>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</si>
  <si>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</si>
  <si>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</si>
  <si>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</si>
  <si>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</si>
  <si>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</si>
  <si>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</si>
  <si>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</si>
  <si>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</si>
  <si>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</si>
  <si>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</si>
  <si>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</si>
  <si>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</si>
  <si>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</si>
  <si>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</si>
  <si>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</si>
  <si>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</si>
  <si>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</si>
  <si>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</si>
  <si>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</si>
  <si>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</si>
  <si>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</si>
  <si>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</si>
  <si>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</si>
  <si>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</si>
  <si>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</si>
  <si>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</si>
  <si>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</si>
  <si>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</si>
  <si>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</si>
  <si>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</si>
  <si>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</si>
  <si>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</si>
  <si>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</si>
  <si>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</si>
  <si>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</si>
  <si>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</si>
  <si>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</si>
  <si>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</si>
  <si>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</si>
  <si>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</si>
  <si>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</si>
  <si>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</si>
  <si>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</si>
  <si>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</si>
  <si>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</si>
  <si>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</si>
  <si>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</si>
  <si>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</si>
  <si>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</si>
  <si>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</si>
  <si>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</si>
  <si>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</si>
  <si>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</si>
  <si>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</si>
  <si>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</si>
  <si>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</si>
  <si>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</si>
  <si>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</si>
  <si>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</si>
  <si>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</si>
  <si>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</si>
  <si>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</si>
  <si>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</si>
  <si>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</si>
  <si>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</si>
  <si>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</si>
  <si>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</si>
  <si>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</si>
  <si>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</si>
  <si>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</si>
  <si>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</si>
  <si>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</si>
  <si>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</si>
  <si>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</si>
  <si>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</si>
  <si>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</si>
  <si>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</si>
  <si>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</si>
  <si>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</si>
  <si>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</si>
  <si>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</si>
  <si>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</si>
  <si>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</si>
  <si>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</si>
  <si>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</si>
  <si>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</si>
  <si>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</si>
  <si>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</si>
  <si>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</si>
  <si>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</si>
  <si>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</si>
  <si>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</si>
  <si>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</si>
  <si>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</si>
  <si>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</si>
  <si>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</si>
  <si>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</si>
  <si>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</si>
  <si>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</si>
  <si>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</si>
  <si>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</si>
  <si>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</si>
  <si>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</si>
  <si>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</si>
  <si>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</si>
  <si>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</si>
  <si>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</si>
  <si>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</si>
  <si>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</si>
  <si>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</si>
  <si>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</si>
  <si>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</si>
  <si>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</si>
  <si>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</si>
  <si>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</si>
  <si>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</si>
  <si>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</si>
  <si>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</si>
  <si>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</si>
  <si>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</si>
  <si>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</si>
  <si>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</si>
  <si>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</si>
  <si>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</si>
  <si>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</si>
  <si>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</si>
  <si>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</si>
  <si>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</si>
  <si>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</si>
  <si>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</si>
  <si>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</si>
  <si>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</si>
  <si>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</si>
  <si>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</si>
  <si>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</si>
  <si>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</si>
  <si>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</si>
  <si>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</si>
  <si>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</si>
  <si>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</si>
  <si>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</si>
  <si>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</si>
  <si>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</si>
  <si>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</si>
  <si>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</si>
  <si>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</si>
  <si>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</si>
  <si>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</si>
  <si>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</si>
  <si>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</si>
  <si>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</si>
  <si>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</si>
  <si>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</si>
  <si>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</si>
  <si>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</si>
  <si>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</si>
  <si>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</si>
  <si>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</si>
  <si>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</si>
  <si>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</si>
  <si>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</si>
  <si>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</si>
  <si>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</si>
  <si>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</si>
  <si>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</si>
  <si>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</si>
  <si>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</si>
  <si>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</si>
  <si>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</si>
  <si>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</si>
  <si>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</si>
  <si>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</si>
  <si>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</si>
  <si>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</si>
  <si>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</si>
  <si>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</si>
  <si>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</si>
  <si>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</si>
  <si>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</si>
  <si>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</si>
  <si>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</si>
  <si>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</si>
  <si>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</si>
  <si>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</si>
  <si>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</si>
  <si>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</si>
  <si>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</si>
  <si>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</si>
  <si>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</si>
  <si>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</si>
  <si>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</si>
  <si>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</si>
  <si>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</si>
  <si>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</si>
  <si>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</si>
  <si>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</si>
  <si>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</si>
  <si>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</si>
  <si>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</si>
  <si>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</si>
  <si>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</si>
  <si>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</si>
  <si>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</si>
  <si>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</si>
  <si>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</si>
  <si>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</si>
  <si>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</si>
  <si>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</si>
  <si>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</si>
  <si>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</si>
  <si>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</si>
  <si>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</si>
  <si>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</si>
  <si>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</si>
  <si>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</si>
  <si>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</si>
  <si>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</si>
  <si>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</si>
  <si>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</si>
  <si>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</si>
  <si>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</si>
  <si>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</si>
  <si>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</si>
  <si>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</si>
  <si>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</si>
  <si>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</si>
  <si>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</si>
  <si>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</si>
  <si>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</si>
  <si>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</si>
  <si>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</si>
  <si>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</si>
  <si>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</si>
  <si>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</si>
  <si>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</si>
  <si>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</si>
  <si>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</si>
  <si>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</si>
  <si>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</si>
  <si>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</si>
  <si>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</si>
  <si>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</si>
  <si>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</si>
  <si>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</si>
  <si>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</si>
  <si>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</si>
  <si>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</si>
  <si>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</si>
  <si>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</si>
  <si>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</si>
  <si>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</si>
  <si>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</si>
  <si>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</si>
  <si>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</si>
  <si>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</si>
  <si>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</si>
  <si>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</si>
  <si>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</si>
  <si>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</si>
  <si>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</si>
  <si>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</si>
  <si>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</si>
  <si>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</si>
  <si>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</si>
  <si>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</si>
  <si>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</si>
  <si>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</si>
  <si>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</si>
  <si>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</si>
  <si>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</si>
  <si>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</si>
  <si>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</si>
  <si>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</si>
  <si>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</si>
  <si>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</si>
  <si>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</si>
  <si>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</si>
  <si>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</si>
  <si>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</si>
  <si>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</si>
  <si>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</si>
  <si>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</si>
  <si>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</si>
  <si>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</si>
  <si>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</si>
  <si>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</si>
  <si>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</si>
  <si>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</si>
  <si>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</si>
  <si>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</si>
  <si>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</si>
  <si>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</si>
  <si>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</si>
  <si>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</si>
  <si>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</si>
  <si>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</si>
  <si>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</si>
  <si>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</si>
  <si>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</si>
  <si>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</si>
  <si>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</si>
  <si>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</si>
  <si>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</si>
  <si>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</si>
  <si>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</si>
  <si>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</si>
  <si>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</si>
  <si>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</si>
  <si>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</si>
  <si>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</si>
  <si>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</si>
  <si>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</si>
  <si>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</si>
  <si>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</si>
  <si>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</si>
  <si>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</si>
  <si>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</si>
  <si>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</si>
  <si>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</si>
  <si>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</si>
  <si>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</si>
  <si>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</si>
  <si>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</si>
  <si>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</si>
  <si>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</si>
  <si>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</si>
  <si>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</si>
  <si>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</si>
  <si>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</si>
  <si>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</si>
  <si>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</si>
  <si>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</si>
  <si>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</si>
  <si>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</si>
  <si>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</si>
  <si>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</si>
  <si>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</si>
  <si>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</si>
  <si>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</si>
  <si>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</si>
  <si>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</si>
  <si>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</si>
  <si>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</si>
  <si>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</si>
  <si>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</si>
  <si>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</si>
  <si>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</si>
  <si>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</si>
  <si>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</si>
  <si>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</si>
  <si>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</si>
  <si>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</si>
  <si>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</si>
  <si>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</si>
  <si>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</si>
  <si>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</si>
  <si>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</si>
  <si>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</si>
  <si>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</si>
  <si>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</si>
  <si>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</si>
  <si>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</si>
  <si>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</si>
  <si>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</si>
  <si>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</si>
  <si>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</si>
  <si>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</si>
  <si>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</si>
  <si>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</si>
  <si>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</si>
  <si>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</si>
  <si>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</si>
  <si>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</si>
  <si>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</si>
  <si>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</si>
  <si>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</si>
  <si>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</si>
  <si>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</si>
  <si>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</si>
  <si>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</si>
  <si>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</si>
  <si>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</si>
  <si>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</si>
  <si>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</si>
  <si>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</si>
  <si>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</si>
  <si>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</si>
  <si>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</si>
  <si>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</si>
  <si>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</si>
  <si>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</si>
  <si>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</si>
  <si>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</si>
  <si>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</si>
  <si>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</si>
  <si>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</si>
  <si>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</si>
  <si>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</si>
  <si>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</si>
  <si>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</si>
  <si>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</si>
  <si>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</si>
  <si>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</si>
  <si>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</si>
  <si>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</si>
  <si>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</si>
  <si>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</si>
  <si>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</si>
  <si>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</si>
  <si>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</si>
  <si>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</si>
  <si>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</si>
  <si>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</si>
  <si>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</si>
  <si>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</si>
  <si>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</si>
  <si>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</si>
  <si>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</si>
  <si>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</si>
  <si>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</si>
  <si>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</si>
  <si>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</si>
  <si>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</si>
  <si>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</si>
  <si>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</si>
  <si>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</si>
  <si>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</si>
  <si>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</si>
  <si>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</si>
  <si>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</si>
  <si>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</si>
  <si>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</si>
  <si>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</si>
  <si>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</si>
  <si>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</si>
  <si>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</si>
  <si>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</si>
  <si>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</si>
  <si>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</si>
  <si>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</si>
  <si>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</si>
  <si>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</si>
  <si>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</si>
  <si>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</si>
  <si>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</si>
  <si>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</si>
  <si>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</si>
  <si>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</si>
  <si>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</si>
  <si>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</si>
  <si>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</si>
  <si>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</si>
  <si>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</si>
  <si>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</si>
  <si>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</si>
  <si>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</si>
  <si>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</si>
  <si>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</si>
  <si>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</si>
  <si>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</si>
  <si>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</si>
  <si>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</si>
  <si>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</si>
  <si>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</si>
  <si>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</si>
  <si>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</si>
  <si>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</si>
  <si>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</si>
  <si>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</si>
  <si>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</si>
  <si>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</si>
  <si>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</si>
  <si>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</si>
  <si>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</si>
  <si>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</si>
  <si>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</si>
  <si>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</si>
  <si>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</si>
  <si>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</si>
  <si>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</si>
  <si>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</si>
  <si>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</si>
  <si>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</si>
  <si>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</si>
  <si>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</si>
  <si>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</si>
  <si>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</si>
  <si>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</si>
  <si>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</si>
  <si>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</si>
  <si>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</si>
  <si>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</si>
  <si>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</si>
  <si>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</si>
  <si>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</si>
  <si>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</si>
  <si>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</si>
  <si>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</si>
  <si>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</si>
  <si>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</si>
  <si>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</si>
  <si>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</si>
  <si>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</si>
  <si>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</si>
  <si>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</si>
  <si>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</si>
  <si>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</si>
  <si>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</si>
  <si>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</si>
  <si>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</si>
  <si>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</si>
  <si>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</si>
  <si>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</si>
  <si>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</si>
  <si>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</si>
  <si>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</si>
  <si>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</si>
  <si>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</si>
  <si>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</si>
  <si>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</si>
  <si>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</si>
  <si>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</si>
  <si>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</si>
  <si>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</si>
  <si>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</si>
  <si>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</si>
  <si>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</si>
  <si>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</si>
  <si>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</si>
  <si>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</si>
  <si>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</si>
  <si>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</si>
  <si>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</si>
  <si>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</si>
  <si>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</si>
  <si>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</si>
  <si>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</si>
  <si>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</si>
  <si>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</si>
  <si>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</si>
  <si>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</si>
  <si>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</si>
  <si>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</si>
  <si>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</si>
  <si>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</si>
  <si>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</si>
  <si>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</si>
  <si>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</si>
  <si>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</si>
  <si>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</si>
  <si>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</si>
  <si>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</si>
  <si>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</si>
  <si>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</si>
  <si>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</si>
  <si>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</si>
  <si>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</si>
  <si>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</si>
  <si>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</si>
  <si>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</si>
  <si>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</si>
  <si>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</si>
  <si>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</si>
  <si>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</si>
  <si>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</si>
  <si>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</si>
  <si>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</si>
  <si>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</si>
  <si>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</si>
  <si>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</si>
  <si>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</si>
  <si>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</si>
  <si>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</si>
  <si>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</si>
  <si>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</si>
  <si>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</si>
  <si>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</si>
  <si>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</si>
  <si>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</si>
  <si>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</si>
  <si>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</si>
  <si>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</si>
  <si>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</si>
  <si>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</si>
  <si>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</si>
  <si>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</si>
  <si>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</si>
  <si>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</si>
  <si>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</si>
  <si>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</si>
  <si>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</si>
  <si>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</si>
  <si>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</si>
  <si>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</si>
  <si>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</si>
  <si>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</si>
  <si>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</si>
  <si>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</si>
  <si>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</si>
  <si>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</si>
  <si>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</si>
  <si>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</si>
  <si>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</si>
  <si>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</si>
  <si>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</si>
  <si>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</si>
  <si>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</si>
  <si>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</si>
  <si>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</si>
  <si>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</si>
  <si>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</si>
  <si>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</si>
  <si>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</si>
  <si>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</si>
  <si>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</si>
  <si>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</si>
  <si>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</si>
  <si>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</si>
  <si>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</si>
  <si>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</si>
  <si>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</si>
  <si>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</si>
  <si>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</si>
  <si>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</si>
  <si>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</si>
  <si>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</si>
  <si>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</si>
  <si>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</si>
  <si>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</si>
  <si>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</si>
  <si>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</si>
  <si>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</si>
  <si>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</si>
  <si>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</si>
  <si>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</si>
  <si>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</si>
  <si>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</si>
  <si>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</si>
  <si>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</si>
  <si>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</si>
  <si>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</si>
  <si>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</si>
  <si>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</si>
  <si>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</si>
  <si>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</si>
  <si>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</si>
  <si>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</si>
  <si>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</si>
  <si>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</si>
  <si>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</si>
  <si>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</si>
  <si>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</si>
  <si>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</si>
  <si>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</si>
  <si>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</si>
  <si>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</si>
  <si>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</si>
  <si>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</si>
  <si>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</si>
  <si>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</si>
  <si>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</si>
  <si>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</si>
  <si>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</si>
  <si>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</si>
  <si>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</si>
  <si>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</si>
  <si>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</si>
  <si>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</si>
  <si>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</si>
  <si>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</si>
  <si>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</si>
  <si>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</si>
  <si>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</si>
  <si>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</si>
  <si>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</si>
  <si>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</si>
  <si>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</si>
  <si>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</si>
  <si>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</si>
  <si>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</si>
  <si>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</si>
  <si>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</si>
  <si>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</si>
  <si>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</si>
  <si>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</si>
  <si>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</si>
  <si>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</si>
  <si>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</si>
  <si>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</si>
  <si>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</si>
  <si>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</si>
  <si>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</si>
  <si>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</si>
  <si>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</si>
  <si>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</si>
  <si>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</si>
  <si>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</si>
  <si>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</si>
  <si>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</si>
  <si>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</si>
  <si>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</si>
  <si>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</si>
  <si>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</si>
  <si>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</si>
  <si>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</si>
  <si>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</si>
  <si>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</si>
  <si>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</si>
  <si>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</si>
  <si>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</si>
  <si>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</si>
  <si>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</si>
  <si>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</si>
  <si>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</si>
  <si>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</si>
  <si>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</si>
  <si>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</si>
  <si>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</si>
  <si>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</si>
  <si>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</si>
  <si>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</si>
  <si>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</si>
  <si>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</si>
  <si>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</si>
  <si>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</si>
  <si>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</si>
  <si>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</si>
  <si>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</si>
  <si>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</si>
  <si>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</si>
  <si>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</si>
  <si>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</si>
  <si>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</si>
  <si>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</si>
  <si>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</si>
  <si>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</si>
  <si>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</si>
  <si>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</si>
  <si>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</si>
  <si>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</si>
  <si>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</si>
  <si>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</si>
  <si>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</si>
  <si>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</si>
  <si>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</si>
  <si>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</si>
  <si>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</si>
  <si>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</si>
  <si>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</si>
  <si>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</si>
  <si>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</si>
  <si>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</si>
  <si>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</si>
  <si>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</si>
  <si>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</si>
  <si>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</si>
  <si>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</si>
  <si>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</si>
  <si>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</si>
  <si>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</si>
  <si>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</si>
  <si>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</si>
  <si>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</si>
  <si>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</si>
  <si>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</si>
  <si>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</si>
  <si>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</si>
  <si>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</si>
  <si>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</si>
  <si>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</si>
  <si>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</si>
  <si>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</si>
  <si>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</si>
  <si>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</si>
  <si>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</si>
  <si>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</si>
  <si>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</si>
  <si>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</si>
  <si>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</si>
  <si>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</si>
  <si>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</si>
  <si>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</si>
  <si>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</si>
  <si>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</si>
  <si>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</si>
  <si>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</si>
  <si>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</si>
  <si>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</si>
  <si>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</si>
  <si>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</si>
  <si>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</si>
  <si>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</si>
  <si>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</si>
  <si>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</si>
  <si>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</si>
  <si>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</si>
  <si>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</si>
  <si>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</si>
  <si>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</si>
  <si>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</si>
  <si>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</si>
  <si>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</si>
  <si>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</si>
  <si>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</si>
  <si>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</si>
  <si>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</si>
  <si>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</si>
  <si>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</si>
  <si>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</si>
  <si>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</si>
  <si>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</si>
  <si>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</si>
  <si>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</si>
  <si>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</si>
  <si>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</si>
  <si>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</si>
  <si>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</si>
  <si>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</si>
  <si>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</si>
  <si>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</si>
  <si>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</si>
  <si>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</si>
  <si>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</si>
  <si>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</si>
  <si>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</si>
  <si>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</si>
  <si>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</si>
  <si>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</si>
  <si>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</si>
  <si>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</si>
  <si>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</si>
  <si>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</si>
  <si>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</si>
  <si>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</si>
  <si>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</si>
  <si>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</si>
  <si>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</si>
  <si>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</si>
  <si>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</si>
  <si>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</si>
  <si>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</si>
  <si>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</si>
  <si>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</si>
  <si>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</si>
  <si>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</si>
  <si>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</si>
  <si>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</si>
  <si>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</si>
  <si>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</si>
  <si>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</si>
  <si>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</si>
  <si>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</si>
  <si>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</si>
  <si>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</si>
  <si>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</si>
  <si>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</si>
  <si>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</si>
  <si>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</si>
  <si>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</si>
  <si>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</si>
  <si>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</si>
  <si>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</si>
  <si>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</si>
  <si>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</si>
  <si>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</si>
  <si>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</si>
  <si>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</si>
  <si>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</si>
  <si>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</si>
  <si>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</si>
  <si>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</si>
  <si>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</si>
  <si>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</si>
  <si>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</si>
  <si>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</si>
  <si>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</si>
  <si>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</si>
  <si>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</si>
  <si>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</si>
  <si>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</si>
  <si>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</si>
  <si>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</si>
  <si>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</si>
  <si>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</si>
  <si>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</si>
  <si>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</si>
  <si>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</si>
  <si>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</si>
  <si>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</si>
  <si>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</si>
  <si>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</si>
  <si>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</si>
  <si>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</si>
  <si>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</si>
  <si>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</si>
  <si>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</si>
  <si>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</si>
  <si>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</si>
  <si>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</si>
  <si>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</si>
  <si>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</si>
  <si>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</si>
  <si>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</si>
  <si>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</si>
  <si>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</si>
  <si>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</si>
  <si>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</si>
  <si>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</si>
  <si>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</si>
  <si>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</si>
  <si>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</si>
  <si>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</si>
  <si>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</si>
  <si>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</si>
  <si>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</si>
  <si>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</si>
  <si>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</si>
  <si>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</si>
  <si>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</si>
  <si>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</si>
  <si>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</si>
  <si>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</si>
  <si>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</si>
  <si>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</si>
  <si>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</si>
  <si>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</si>
  <si>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</si>
  <si>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</si>
  <si>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</si>
  <si>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</si>
  <si>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</si>
  <si>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</si>
  <si>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</si>
  <si>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</si>
  <si>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</si>
  <si>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</si>
  <si>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</si>
  <si>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</si>
  <si>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</si>
  <si>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</si>
  <si>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</si>
  <si>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</si>
  <si>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</si>
  <si>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</si>
  <si>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</si>
  <si>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</si>
  <si>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</si>
  <si>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</si>
  <si>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</si>
  <si>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</si>
  <si>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</si>
  <si>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</si>
  <si>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</si>
  <si>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</si>
  <si>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</si>
  <si>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</si>
  <si>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</si>
  <si>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</si>
  <si>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</si>
  <si>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</si>
  <si>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</si>
  <si>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</si>
  <si>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</si>
  <si>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</si>
  <si>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</si>
  <si>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</si>
  <si>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</si>
  <si>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</si>
  <si>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</si>
  <si>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</si>
  <si>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</si>
  <si>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</si>
  <si>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</si>
  <si>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</si>
  <si>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</si>
  <si>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</si>
  <si>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</si>
  <si>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</si>
  <si>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</si>
  <si>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</si>
  <si>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</si>
  <si>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</si>
  <si>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</si>
  <si>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</si>
  <si>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</si>
  <si>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</si>
  <si>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</si>
  <si>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</si>
  <si>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</si>
  <si>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</si>
  <si>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</si>
  <si>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</si>
  <si>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</si>
  <si>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</si>
  <si>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</si>
  <si>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</si>
  <si>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</si>
  <si>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</si>
  <si>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</si>
  <si>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</si>
  <si>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</si>
  <si>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</si>
  <si>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</si>
  <si>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</si>
  <si>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</si>
  <si>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</si>
  <si>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</si>
  <si>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</si>
  <si>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</si>
  <si>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</si>
  <si>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</si>
  <si>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</si>
  <si>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</si>
  <si>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</si>
  <si>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</si>
  <si>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</si>
  <si>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</si>
  <si>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</si>
  <si>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</si>
  <si>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</si>
  <si>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</si>
  <si>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</si>
  <si>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</si>
  <si>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</si>
  <si>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</si>
  <si>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</si>
  <si>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</si>
  <si>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</si>
  <si>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</si>
  <si>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</si>
  <si>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</si>
  <si>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</si>
  <si>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</si>
  <si>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</si>
  <si>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</si>
  <si>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</si>
  <si>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</si>
  <si>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</si>
  <si>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</si>
  <si>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</si>
  <si>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</si>
  <si>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</si>
  <si>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</si>
  <si>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</si>
  <si>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</si>
  <si>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</si>
  <si>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</si>
  <si>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</si>
  <si>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</si>
  <si>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</si>
  <si>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</si>
  <si>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</si>
  <si>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</si>
  <si>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</si>
  <si>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</si>
  <si>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</si>
  <si>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</si>
  <si>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</si>
  <si>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</si>
  <si>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</si>
  <si>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</si>
  <si>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</si>
  <si>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</si>
  <si>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</si>
  <si>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</si>
  <si>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</si>
  <si>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</si>
  <si>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</si>
  <si>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</si>
  <si>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</si>
  <si>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</si>
  <si>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</si>
  <si>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</si>
  <si>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</si>
  <si>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</si>
  <si>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</si>
  <si>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</si>
  <si>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</si>
  <si>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</si>
  <si>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</si>
  <si>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</si>
  <si>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</si>
  <si>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</si>
  <si>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</si>
  <si>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</si>
  <si>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</si>
  <si>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</si>
  <si>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</si>
  <si>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</si>
  <si>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</si>
  <si>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</si>
  <si>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</si>
  <si>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</si>
  <si>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</si>
  <si>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</si>
  <si>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</si>
  <si>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</si>
  <si>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</si>
  <si>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</si>
  <si>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</si>
  <si>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</si>
  <si>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</si>
  <si>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</si>
  <si>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</si>
  <si>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</si>
  <si>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</si>
  <si>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</si>
  <si>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</si>
  <si>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</si>
  <si>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</si>
  <si>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</si>
  <si>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</si>
  <si>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</si>
  <si>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</si>
  <si>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</si>
  <si>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</si>
  <si>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</si>
  <si>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</si>
  <si>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</si>
  <si>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</si>
  <si>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</si>
  <si>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</si>
  <si>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</si>
  <si>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</si>
  <si>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</si>
  <si>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</si>
  <si>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</si>
  <si>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</si>
  <si>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</si>
  <si>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</si>
  <si>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</si>
  <si>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</si>
  <si>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</si>
  <si>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</si>
  <si>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</si>
  <si>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</si>
  <si>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</si>
  <si>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</si>
  <si>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</si>
  <si>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</si>
  <si>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</si>
  <si>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</si>
  <si>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</si>
  <si>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</si>
  <si>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</si>
  <si>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</si>
  <si>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</si>
  <si>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</si>
  <si>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</si>
  <si>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</si>
  <si>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</si>
  <si>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</si>
  <si>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</si>
  <si>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</si>
  <si>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</si>
  <si>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</si>
  <si>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</si>
  <si>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</si>
  <si>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</si>
  <si>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</si>
  <si>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</si>
  <si>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</si>
  <si>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</si>
  <si>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</si>
  <si>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</si>
  <si>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</si>
  <si>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</si>
  <si>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</si>
  <si>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</si>
  <si>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</si>
  <si>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</si>
  <si>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</si>
  <si>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</si>
  <si>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</si>
  <si>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</si>
  <si>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</si>
  <si>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</si>
  <si>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</si>
  <si>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</si>
  <si>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</si>
  <si>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</si>
  <si>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</si>
  <si>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</si>
  <si>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</si>
  <si>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</si>
  <si>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</si>
  <si>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</si>
  <si>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</si>
  <si>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</si>
  <si>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</si>
  <si>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</si>
  <si>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</si>
  <si>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</si>
  <si>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</si>
  <si>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</si>
  <si>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</si>
  <si>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</si>
  <si>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</si>
  <si>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</si>
  <si>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</si>
  <si>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</si>
  <si>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</si>
  <si>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</si>
  <si>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</si>
  <si>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</si>
  <si>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</si>
  <si>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</si>
  <si>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</si>
  <si>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</si>
  <si>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</si>
  <si>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</si>
  <si>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</si>
  <si>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</si>
  <si>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</si>
  <si>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</si>
  <si>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</si>
  <si>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</si>
  <si>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</si>
  <si>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</si>
  <si>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</si>
  <si>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</si>
  <si>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</si>
  <si>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</si>
  <si>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</si>
  <si>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</si>
  <si>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</si>
  <si>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</si>
  <si>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</si>
  <si>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</si>
  <si>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</si>
  <si>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</si>
  <si>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</si>
  <si>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</si>
  <si>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</si>
  <si>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</si>
  <si>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</si>
  <si>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</si>
  <si>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</si>
  <si>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</si>
  <si>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</si>
  <si>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</si>
  <si>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</si>
  <si>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</si>
  <si>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</si>
  <si>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</si>
  <si>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</si>
  <si>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</si>
  <si>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</si>
  <si>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</si>
  <si>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</si>
  <si>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</si>
  <si>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</si>
  <si>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</si>
  <si>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</si>
  <si>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</si>
  <si>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</si>
  <si>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</si>
  <si>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</si>
  <si>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</si>
  <si>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</si>
  <si>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</si>
  <si>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</si>
  <si>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</si>
  <si>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</si>
  <si>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</si>
  <si>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</si>
  <si>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</si>
  <si>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</si>
  <si>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</si>
  <si>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</si>
  <si>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</si>
  <si>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</si>
  <si>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</si>
  <si>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</si>
  <si>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</si>
  <si>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</si>
  <si>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</si>
  <si>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</si>
  <si>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</si>
  <si>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</si>
  <si>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</si>
  <si>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</si>
  <si>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</si>
  <si>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</si>
  <si>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</si>
  <si>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</si>
  <si>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</si>
  <si>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</si>
  <si>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</si>
  <si>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</si>
  <si>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</si>
  <si>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</si>
  <si>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</si>
  <si>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</si>
  <si>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</si>
  <si>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</si>
  <si>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</si>
  <si>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</si>
  <si>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</si>
  <si>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</si>
  <si>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</si>
  <si>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</si>
  <si>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</si>
  <si>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</si>
  <si>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</si>
  <si>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</si>
  <si>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</si>
  <si>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</si>
  <si>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</si>
  <si>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</si>
  <si>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</si>
  <si>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</si>
  <si>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</si>
  <si>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</si>
  <si>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</si>
  <si>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</si>
  <si>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</si>
  <si>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</si>
  <si>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</si>
  <si>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</si>
  <si>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</si>
  <si>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</si>
  <si>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</si>
  <si>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</si>
  <si>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</si>
  <si>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</si>
  <si>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</si>
  <si>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</si>
  <si>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</si>
  <si>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</si>
  <si>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</si>
  <si>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</si>
  <si>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</si>
  <si>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</si>
  <si>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</si>
  <si>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</si>
  <si>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</si>
  <si>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</si>
  <si>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</si>
  <si>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</si>
  <si>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</si>
  <si>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</si>
  <si>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</si>
  <si>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</si>
  <si>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</si>
  <si>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</si>
  <si>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</si>
  <si>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</si>
  <si>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</si>
  <si>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</si>
  <si>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</si>
  <si>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</si>
  <si>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</si>
  <si>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</si>
  <si>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</si>
  <si>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</si>
  <si>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</si>
  <si>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</si>
  <si>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</si>
  <si>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</si>
  <si>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</si>
  <si>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</si>
  <si>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</si>
  <si>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</si>
  <si>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</si>
  <si>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</si>
  <si>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</si>
  <si>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</si>
  <si>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</si>
  <si>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</si>
  <si>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</si>
  <si>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</si>
  <si>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</si>
  <si>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</si>
  <si>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</si>
  <si>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</si>
  <si>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</si>
  <si>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</si>
  <si>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</si>
  <si>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</si>
  <si>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</si>
  <si>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</si>
  <si>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</si>
  <si>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</si>
  <si>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</si>
  <si>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</si>
  <si>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</si>
  <si>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</si>
  <si>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</si>
  <si>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</si>
  <si>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</si>
  <si>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</si>
  <si>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</si>
  <si>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</si>
  <si>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</si>
  <si>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</si>
  <si>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</si>
  <si>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</si>
  <si>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</si>
  <si>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</si>
  <si>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</si>
  <si>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</si>
  <si>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</si>
  <si>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</si>
  <si>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</si>
  <si>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</si>
  <si>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</si>
  <si>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</si>
  <si>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</si>
  <si>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</si>
  <si>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</si>
  <si>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</si>
  <si>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</si>
  <si>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</si>
  <si>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</si>
  <si>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</si>
  <si>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</si>
  <si>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</si>
  <si>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</si>
  <si>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</si>
  <si>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</si>
  <si>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</si>
  <si>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</si>
  <si>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</si>
  <si>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</si>
  <si>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</si>
  <si>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</si>
  <si>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</si>
  <si>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</si>
  <si>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</si>
  <si>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</si>
  <si>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</si>
  <si>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</si>
  <si>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</si>
  <si>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</si>
  <si>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</si>
  <si>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</si>
  <si>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</si>
  <si>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</si>
  <si>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</si>
  <si>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</si>
  <si>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</si>
  <si>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</si>
  <si>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</si>
  <si>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</si>
  <si>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</si>
  <si>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</si>
  <si>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</si>
  <si>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</si>
  <si>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</si>
  <si>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</si>
  <si>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</si>
  <si>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</si>
  <si>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</si>
  <si>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</si>
  <si>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</si>
  <si>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</si>
  <si>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</si>
  <si>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</si>
  <si>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</si>
  <si>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</si>
  <si>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</si>
  <si>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</si>
  <si>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</si>
  <si>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</si>
  <si>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</si>
  <si>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</si>
  <si>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</si>
  <si>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</si>
  <si>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</si>
  <si>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</si>
  <si>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</si>
  <si>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</si>
  <si>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</si>
  <si>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</si>
  <si>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</si>
  <si>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</si>
  <si>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</si>
  <si>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</si>
  <si>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</si>
  <si>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</si>
  <si>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</si>
  <si>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</si>
  <si>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</si>
  <si>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</si>
  <si>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</si>
  <si>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</si>
  <si>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</si>
  <si>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</si>
  <si>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</si>
  <si>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</si>
  <si>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</si>
  <si>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</si>
  <si>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</si>
  <si>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</si>
  <si>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</si>
  <si>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</si>
  <si>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</si>
  <si>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</si>
  <si>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</si>
  <si>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</si>
  <si>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</si>
  <si>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</si>
  <si>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</si>
  <si>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</si>
  <si>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</si>
  <si>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</si>
  <si>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</si>
  <si>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</si>
  <si>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</si>
  <si>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</si>
  <si>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</si>
  <si>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</si>
  <si>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</si>
  <si>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</si>
  <si>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</si>
  <si>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</si>
  <si>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</si>
  <si>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</si>
  <si>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</si>
  <si>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</si>
  <si>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</si>
  <si>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</si>
  <si>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</si>
  <si>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</si>
  <si>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</si>
  <si>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</si>
  <si>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</si>
  <si>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</si>
  <si>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</si>
  <si>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</si>
  <si>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</si>
  <si>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</si>
  <si>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</si>
  <si>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</si>
  <si>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</si>
  <si>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</si>
  <si>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</si>
  <si>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</si>
  <si>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</si>
  <si>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</si>
  <si>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</si>
  <si>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</si>
  <si>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</si>
  <si>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</si>
  <si>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</si>
  <si>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</si>
  <si>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</si>
  <si>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</si>
  <si>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</si>
  <si>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</si>
  <si>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</si>
  <si>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</si>
  <si>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</si>
  <si>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</si>
  <si>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</si>
  <si>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</si>
  <si>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</si>
  <si>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</si>
  <si>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</si>
  <si>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</si>
  <si>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</si>
  <si>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</si>
  <si>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</si>
  <si>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</si>
  <si>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</si>
  <si>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</si>
  <si>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</si>
  <si>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</si>
  <si>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</si>
  <si>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</si>
  <si>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</si>
  <si>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</si>
  <si>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</si>
  <si>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</si>
  <si>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</si>
  <si>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</si>
  <si>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</si>
  <si>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</si>
  <si>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</si>
  <si>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</si>
  <si>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</si>
  <si>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</si>
  <si>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</si>
  <si>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</si>
  <si>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</si>
  <si>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</si>
  <si>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</si>
  <si>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</si>
  <si>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</si>
  <si>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</si>
  <si>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</si>
  <si>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</si>
  <si>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</si>
  <si>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</si>
  <si>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</si>
  <si>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</si>
  <si>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</si>
  <si>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</si>
  <si>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</si>
  <si>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</si>
  <si>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</si>
  <si>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</si>
  <si>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</si>
  <si>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</si>
  <si>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</si>
  <si>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</si>
  <si>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</si>
  <si>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</si>
  <si>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</si>
  <si>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</si>
  <si>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</si>
  <si>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</si>
  <si>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</si>
  <si>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</si>
  <si>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</si>
  <si>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</si>
  <si>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</si>
  <si>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</si>
  <si>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</si>
  <si>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</si>
  <si>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</si>
  <si>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</si>
  <si>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</si>
  <si>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</si>
  <si>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</si>
  <si>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</si>
  <si>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</si>
  <si>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</si>
  <si>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</si>
  <si>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</si>
  <si>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</si>
  <si>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</si>
  <si>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</si>
  <si>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</si>
  <si>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</si>
  <si>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</si>
  <si>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</si>
  <si>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</si>
  <si>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</si>
  <si>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</si>
  <si>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</si>
  <si>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</si>
  <si>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</si>
  <si>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</si>
  <si>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</si>
  <si>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</si>
  <si>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</si>
  <si>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</si>
  <si>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</si>
  <si>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</si>
  <si>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</si>
  <si>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</si>
  <si>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</si>
  <si>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</si>
  <si>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</si>
  <si>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</si>
  <si>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</si>
  <si>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</si>
  <si>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</si>
  <si>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</si>
  <si>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</si>
  <si>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</si>
  <si>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</si>
  <si>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</si>
  <si>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</si>
  <si>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</si>
  <si>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</si>
  <si>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</si>
  <si>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</si>
  <si>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</si>
  <si>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</si>
  <si>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</si>
  <si>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</si>
  <si>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</si>
  <si>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</si>
  <si>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</si>
  <si>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</si>
  <si>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</si>
  <si>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</si>
  <si>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</si>
  <si>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</si>
  <si>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</si>
  <si>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</si>
  <si>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</si>
  <si>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</si>
  <si>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</si>
  <si>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</si>
  <si>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</si>
  <si>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</si>
  <si>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</si>
  <si>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</si>
  <si>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</si>
  <si>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</si>
  <si>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</si>
  <si>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</si>
  <si>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</si>
  <si>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</si>
  <si>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</si>
  <si>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</si>
  <si>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</si>
  <si>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</si>
  <si>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</si>
  <si>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</si>
  <si>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</si>
  <si>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</si>
  <si>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</si>
  <si>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</si>
  <si>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</si>
  <si>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</si>
  <si>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</si>
  <si>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</si>
  <si>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</si>
  <si>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</si>
  <si>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</si>
  <si>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</si>
  <si>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</si>
  <si>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</si>
  <si>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</si>
  <si>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</si>
  <si>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</si>
  <si>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</si>
  <si>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</si>
  <si>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</si>
  <si>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</si>
  <si>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</si>
  <si>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</si>
  <si>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</si>
  <si>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</si>
  <si>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</si>
  <si>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</si>
  <si>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</si>
  <si>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</si>
  <si>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</si>
  <si>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</si>
  <si>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</si>
  <si>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</si>
  <si>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</si>
  <si>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</si>
  <si>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</si>
  <si>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</si>
  <si>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</si>
  <si>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</si>
  <si>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</si>
  <si>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</si>
  <si>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</si>
  <si>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</si>
  <si>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</si>
  <si>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</si>
  <si>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</si>
  <si>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</si>
  <si>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</si>
  <si>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</si>
  <si>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</si>
  <si>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</si>
  <si>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</si>
  <si>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</si>
  <si>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</si>
  <si>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</si>
  <si>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</si>
  <si>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</si>
  <si>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</si>
  <si>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</si>
  <si>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</si>
  <si>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</si>
  <si>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</si>
  <si>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</si>
  <si>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</si>
  <si>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</si>
  <si>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</si>
  <si>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</si>
  <si>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</si>
  <si>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</si>
  <si>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</si>
  <si>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</si>
  <si>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</si>
  <si>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</si>
  <si>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</si>
  <si>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</si>
  <si>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</si>
  <si>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</si>
  <si>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</si>
  <si>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</si>
  <si>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</si>
  <si>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</si>
  <si>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</si>
  <si>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</si>
  <si>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</si>
  <si>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</si>
  <si>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</si>
  <si>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</si>
  <si>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</si>
  <si>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</si>
  <si>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</si>
  <si>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</si>
  <si>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</si>
  <si>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</si>
  <si>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</si>
  <si>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</si>
  <si>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</si>
  <si>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</si>
  <si>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</si>
  <si>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</si>
  <si>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</si>
  <si>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</si>
  <si>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</si>
  <si>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</si>
  <si>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</si>
  <si>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</si>
  <si>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</si>
  <si>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</si>
  <si>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</si>
  <si>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</si>
  <si>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</si>
  <si>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</si>
  <si>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</si>
  <si>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</si>
  <si>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</si>
  <si>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</si>
  <si>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</si>
  <si>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</si>
  <si>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</si>
  <si>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</si>
  <si>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</si>
  <si>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</si>
  <si>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</si>
  <si>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</si>
  <si>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</si>
  <si>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</si>
  <si>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</si>
  <si>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</si>
  <si>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</si>
  <si>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</si>
  <si>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</si>
  <si>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</si>
  <si>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</si>
  <si>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</si>
  <si>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</si>
  <si>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</si>
  <si>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</si>
  <si>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</si>
  <si>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</si>
  <si>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</si>
  <si>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</si>
  <si>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</si>
  <si>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</si>
  <si>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</si>
  <si>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</si>
  <si>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</si>
  <si>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</si>
  <si>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</si>
  <si>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</si>
  <si>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</si>
  <si>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</si>
  <si>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</si>
  <si>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</si>
  <si>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</si>
  <si>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</si>
  <si>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</si>
  <si>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</si>
  <si>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</si>
  <si>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</si>
  <si>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</si>
  <si>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</si>
  <si>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</si>
  <si>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</si>
  <si>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</si>
  <si>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</si>
  <si>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</si>
  <si>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</si>
  <si>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</si>
  <si>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</si>
  <si>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</si>
  <si>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</si>
  <si>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</si>
  <si>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</si>
  <si>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</si>
  <si>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</si>
  <si>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</si>
  <si>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</si>
  <si>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</si>
  <si>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</si>
  <si>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</si>
  <si>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</si>
  <si>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</si>
  <si>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</si>
  <si>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</si>
  <si>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</si>
  <si>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</si>
  <si>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</si>
  <si>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</si>
  <si>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</si>
  <si>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</si>
  <si>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</si>
  <si>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</si>
  <si>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</si>
  <si>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</si>
  <si>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</si>
  <si>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</si>
  <si>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</si>
  <si>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</si>
  <si>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</si>
  <si>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</si>
  <si>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</si>
  <si>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</si>
  <si>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</si>
  <si>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</si>
  <si>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</si>
  <si>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</si>
  <si>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</si>
  <si>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</si>
  <si>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</si>
  <si>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</si>
  <si>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</si>
  <si>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</si>
  <si>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</si>
  <si>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</si>
  <si>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</si>
  <si>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</si>
  <si>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</si>
  <si>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</si>
  <si>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</si>
  <si>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</si>
  <si>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</si>
  <si>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</si>
  <si>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</si>
  <si>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</si>
  <si>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</si>
  <si>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</si>
  <si>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</si>
  <si>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</si>
  <si>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</si>
  <si>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</si>
  <si>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</si>
  <si>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</si>
  <si>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</si>
  <si>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</si>
  <si>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</si>
  <si>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</si>
  <si>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</si>
  <si>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</si>
  <si>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</si>
  <si>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</si>
  <si>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</si>
  <si>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</si>
  <si>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</si>
  <si>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</si>
  <si>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</si>
  <si>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</si>
  <si>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</si>
  <si>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</si>
  <si>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</si>
  <si>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</si>
  <si>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</si>
  <si>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</si>
  <si>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</si>
  <si>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</si>
  <si>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</si>
  <si>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</si>
  <si>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</si>
  <si>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</si>
  <si>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</si>
  <si>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</si>
  <si>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</si>
  <si>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</si>
  <si>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</si>
  <si>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</si>
  <si>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</si>
  <si>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</si>
  <si>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</si>
  <si>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</si>
  <si>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</si>
  <si>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</si>
  <si>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</si>
  <si>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</si>
  <si>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</si>
  <si>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</si>
  <si>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</si>
  <si>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</si>
  <si>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</si>
  <si>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</si>
  <si>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</si>
  <si>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</si>
  <si>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</si>
  <si>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</si>
  <si>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</si>
  <si>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</si>
  <si>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</si>
  <si>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</si>
  <si>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</si>
  <si>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</si>
  <si>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</si>
  <si>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</si>
  <si>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</si>
  <si>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</si>
  <si>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</si>
  <si>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</si>
  <si>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</si>
  <si>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</si>
  <si>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</si>
  <si>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</si>
  <si>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</si>
  <si>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</si>
  <si>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</si>
  <si>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</si>
  <si>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</si>
  <si>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</si>
  <si>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</si>
  <si>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</si>
  <si>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</si>
  <si>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</si>
  <si>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</si>
  <si>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</si>
  <si>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</si>
  <si>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</si>
  <si>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</si>
  <si>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</si>
  <si>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</si>
  <si>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</si>
  <si>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</si>
  <si>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</si>
  <si>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</si>
  <si>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</si>
  <si>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</si>
  <si>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</si>
  <si>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</si>
  <si>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</si>
  <si>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</si>
  <si>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</si>
  <si>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</si>
  <si>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</si>
  <si>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</si>
  <si>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</si>
  <si>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</si>
  <si>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</si>
  <si>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</si>
  <si>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</si>
  <si>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</si>
  <si>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</si>
  <si>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</si>
  <si>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</si>
  <si>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</si>
  <si>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</si>
  <si>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</si>
  <si>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</si>
  <si>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</si>
  <si>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</si>
  <si>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</si>
  <si>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</si>
  <si>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</si>
  <si>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</si>
  <si>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</si>
  <si>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</si>
  <si>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</si>
  <si>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</si>
  <si>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</si>
  <si>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</si>
  <si>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</si>
  <si>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</si>
  <si>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</si>
  <si>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</si>
  <si>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</si>
  <si>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</si>
  <si>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</si>
  <si>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</si>
  <si>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</si>
  <si>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</si>
  <si>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</si>
  <si>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</si>
  <si>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</si>
  <si>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</si>
  <si>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</si>
  <si>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</si>
  <si>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</si>
  <si>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</si>
  <si>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</si>
  <si>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</si>
  <si>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</si>
  <si>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</si>
  <si>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</si>
  <si>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</si>
  <si>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</si>
  <si>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</si>
  <si>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</si>
  <si>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</si>
  <si>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</si>
  <si>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</si>
  <si>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</si>
  <si>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</si>
  <si>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</si>
  <si>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</si>
  <si>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</si>
  <si>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</si>
  <si>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</si>
  <si>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</si>
  <si>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</si>
  <si>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</si>
  <si>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</si>
  <si>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</si>
  <si>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</si>
  <si>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</si>
  <si>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</si>
  <si>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</si>
  <si>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</si>
  <si>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</si>
  <si>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</si>
  <si>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</si>
  <si>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</si>
  <si>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</si>
  <si>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</si>
  <si>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</si>
  <si>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</si>
  <si>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</si>
  <si>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</si>
  <si>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</si>
  <si>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</si>
  <si>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</si>
  <si>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</si>
  <si>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</si>
  <si>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</si>
  <si>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</si>
  <si>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</si>
  <si>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</si>
  <si>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</si>
  <si>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</si>
  <si>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</si>
  <si>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</si>
  <si>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</si>
  <si>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</si>
  <si>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</si>
  <si>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</si>
  <si>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</si>
  <si>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</si>
  <si>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</si>
  <si>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</si>
  <si>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</si>
  <si>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</si>
  <si>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</si>
  <si>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</si>
  <si>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</si>
  <si>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</si>
  <si>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</si>
  <si>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</si>
  <si>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</si>
  <si>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</si>
  <si>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</si>
  <si>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</si>
  <si>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</si>
  <si>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</si>
  <si>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</si>
  <si>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</si>
  <si>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</si>
  <si>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</si>
  <si>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</si>
  <si>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</si>
  <si>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</si>
  <si>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</si>
  <si>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</si>
  <si>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</si>
  <si>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</si>
  <si>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</si>
  <si>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</si>
  <si>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</si>
  <si>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</si>
  <si>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</si>
  <si>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</si>
  <si>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</si>
  <si>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</si>
  <si>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</si>
  <si>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</si>
  <si>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</si>
  <si>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</si>
  <si>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</si>
  <si>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</si>
  <si>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</si>
  <si>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</si>
  <si>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</si>
  <si>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</si>
  <si>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</si>
  <si>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</si>
  <si>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</si>
  <si>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</si>
  <si>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</si>
  <si>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</si>
  <si>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</si>
  <si>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</si>
  <si>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</si>
  <si>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</si>
  <si>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</si>
  <si>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</si>
  <si>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</si>
  <si>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</si>
  <si>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</si>
  <si>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</si>
  <si>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</si>
  <si>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</si>
  <si>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</si>
  <si>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</si>
  <si>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</si>
  <si>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</si>
  <si>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</si>
  <si>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</si>
  <si>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</si>
  <si>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</si>
  <si>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</si>
  <si>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</si>
  <si>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</si>
  <si>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</si>
  <si>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</si>
  <si>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</si>
  <si>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</si>
  <si>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</si>
  <si>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</si>
  <si>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</si>
  <si>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</si>
  <si>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</si>
  <si>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</si>
  <si>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</si>
  <si>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</si>
  <si>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</si>
  <si>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</si>
  <si>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</si>
  <si>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</si>
  <si>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</si>
  <si>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</si>
  <si>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</si>
  <si>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</si>
  <si>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</si>
  <si>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</si>
  <si>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</si>
  <si>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</si>
  <si>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</si>
  <si>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</si>
  <si>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</si>
  <si>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</si>
  <si>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</si>
  <si>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</si>
  <si>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</si>
  <si>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</si>
  <si>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</si>
  <si>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</si>
  <si>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</si>
  <si>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</si>
  <si>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</si>
  <si>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</si>
  <si>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</si>
  <si>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</si>
  <si>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</si>
  <si>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</si>
  <si>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</si>
  <si>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</si>
  <si>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</si>
  <si>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</si>
  <si>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</si>
  <si>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</si>
  <si>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</si>
  <si>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</si>
  <si>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</si>
  <si>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</si>
  <si>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</si>
  <si>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</si>
  <si>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</si>
  <si>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</si>
  <si>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</si>
  <si>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</si>
  <si>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</si>
  <si>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</si>
  <si>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</si>
  <si>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</si>
  <si>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</si>
  <si>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</si>
  <si>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</si>
  <si>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</si>
  <si>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</si>
  <si>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</si>
  <si>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</si>
  <si>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</si>
  <si>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</si>
  <si>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</si>
  <si>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</si>
  <si>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</si>
  <si>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</si>
  <si>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</si>
  <si>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</si>
  <si>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</si>
  <si>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</si>
  <si>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</si>
  <si>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</si>
  <si>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</si>
  <si>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</si>
  <si>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</si>
  <si>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</si>
  <si>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</si>
  <si>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</si>
  <si>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</si>
  <si>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</si>
  <si>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</si>
  <si>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</si>
  <si>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</si>
  <si>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</si>
  <si>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</si>
  <si>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</si>
  <si>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</si>
  <si>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</si>
  <si>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</si>
  <si>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</si>
  <si>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</si>
  <si>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</si>
  <si>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</si>
  <si>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</si>
  <si>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</si>
  <si>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</si>
  <si>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</si>
  <si>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</si>
  <si>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</si>
  <si>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</si>
  <si>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</si>
  <si>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</si>
  <si>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</si>
  <si>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</si>
  <si>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</si>
  <si>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</si>
  <si>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</si>
  <si>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</si>
  <si>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</si>
  <si>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</si>
  <si>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</si>
  <si>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</si>
  <si>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</si>
  <si>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</si>
  <si>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</si>
  <si>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</si>
  <si>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</si>
  <si>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</si>
  <si>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</si>
  <si>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</si>
  <si>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</si>
  <si>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</si>
  <si>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</si>
  <si>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</si>
  <si>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</si>
  <si>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</si>
  <si>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</si>
  <si>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</si>
  <si>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</si>
  <si>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</si>
  <si>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</si>
  <si>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</si>
  <si>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</si>
  <si>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</si>
  <si>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</si>
  <si>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</si>
  <si>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</si>
  <si>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</si>
  <si>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</si>
  <si>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</si>
  <si>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</si>
  <si>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</si>
  <si>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</si>
  <si>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</si>
  <si>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</si>
  <si>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</si>
  <si>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</si>
  <si>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</si>
  <si>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</si>
  <si>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</si>
  <si>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</si>
  <si>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</si>
  <si>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</si>
  <si>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</si>
  <si>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</si>
  <si>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</si>
  <si>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</si>
  <si>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</si>
  <si>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</si>
  <si>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</si>
  <si>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</si>
  <si>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</si>
  <si>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</si>
  <si>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</si>
  <si>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</si>
  <si>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</si>
  <si>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</si>
  <si>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</si>
  <si>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</si>
  <si>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</si>
  <si>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</si>
  <si>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</si>
  <si>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</si>
  <si>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</si>
  <si>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</si>
  <si>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</si>
  <si>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</si>
  <si>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</si>
  <si>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</si>
  <si>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</si>
  <si>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</si>
  <si>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</si>
  <si>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</si>
  <si>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</si>
  <si>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</si>
  <si>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</si>
  <si>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</si>
  <si>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</si>
  <si>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</si>
  <si>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</si>
  <si>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</si>
  <si>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</si>
  <si>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</si>
  <si>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</si>
  <si>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</si>
  <si>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</si>
  <si>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</si>
  <si>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</si>
  <si>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</si>
  <si>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</si>
  <si>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</si>
  <si>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</si>
  <si>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</si>
  <si>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</si>
  <si>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</si>
  <si>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</si>
  <si>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</si>
  <si>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</si>
  <si>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</si>
  <si>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</si>
  <si>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</si>
  <si>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</si>
  <si>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</si>
  <si>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</si>
  <si>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</si>
  <si>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</si>
  <si>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</si>
  <si>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</si>
  <si>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</si>
  <si>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</si>
  <si>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</si>
  <si>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</si>
  <si>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</si>
  <si>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</si>
  <si>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</si>
  <si>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</si>
  <si>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</si>
  <si>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</si>
  <si>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</si>
  <si>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</si>
  <si>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</si>
  <si>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</si>
  <si>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</si>
  <si>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</si>
  <si>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</si>
  <si>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</si>
  <si>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</si>
  <si>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</si>
  <si>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</si>
  <si>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</si>
  <si>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</si>
  <si>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</si>
  <si>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</si>
  <si>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</si>
  <si>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</si>
  <si>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</si>
  <si>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</si>
  <si>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</si>
  <si>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</si>
  <si>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</si>
  <si>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</si>
  <si>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</si>
  <si>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</si>
  <si>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</si>
  <si>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</si>
  <si>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</si>
  <si>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</si>
  <si>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</si>
  <si>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</si>
  <si>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</si>
  <si>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</si>
  <si>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</si>
  <si>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</si>
  <si>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</si>
  <si>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</si>
  <si>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</si>
  <si>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</si>
  <si>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</si>
  <si>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</si>
  <si>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</si>
  <si>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</si>
  <si>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</si>
  <si>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</si>
  <si>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</si>
  <si>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</si>
  <si>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</si>
  <si>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</si>
  <si>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</si>
  <si>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</si>
  <si>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</si>
  <si>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</si>
  <si>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</si>
  <si>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</si>
  <si>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</si>
  <si>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</si>
  <si>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</si>
  <si>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</si>
  <si>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</si>
  <si>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</si>
  <si>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</si>
  <si>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</si>
  <si>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</si>
  <si>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</si>
  <si>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</si>
  <si>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</si>
  <si>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</si>
  <si>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</si>
  <si>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</si>
  <si>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</si>
  <si>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</si>
  <si>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</si>
  <si>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</si>
  <si>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</si>
  <si>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</si>
  <si>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</si>
  <si>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</si>
  <si>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</si>
  <si>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</si>
  <si>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</si>
  <si>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</si>
  <si>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</si>
  <si>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</si>
  <si>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</si>
  <si>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</si>
  <si>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</si>
  <si>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</si>
  <si>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</si>
  <si>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</si>
  <si>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</si>
  <si>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</si>
  <si>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</si>
  <si>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</si>
  <si>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</si>
  <si>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</si>
  <si>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</si>
  <si>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</si>
  <si>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</si>
  <si>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</si>
  <si>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</si>
  <si>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</si>
  <si>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</si>
  <si>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</si>
  <si>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</si>
  <si>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</si>
  <si>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</si>
  <si>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</si>
  <si>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</si>
  <si>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</si>
  <si>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</si>
  <si>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</si>
  <si>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</si>
  <si>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</si>
  <si>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</si>
  <si>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</si>
  <si>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</si>
  <si>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</si>
  <si>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</si>
  <si>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</si>
  <si>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</si>
  <si>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</si>
  <si>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</si>
  <si>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</si>
  <si>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</si>
  <si>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</si>
  <si>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</si>
  <si>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</si>
  <si>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</si>
  <si>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</si>
  <si>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</si>
  <si>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</si>
  <si>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</si>
  <si>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</si>
  <si>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</si>
  <si>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</si>
  <si>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</si>
  <si>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</si>
  <si>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</si>
  <si>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</si>
  <si>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</si>
  <si>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</si>
  <si>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</si>
  <si>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</si>
  <si>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</si>
  <si>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</si>
  <si>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</si>
  <si>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</si>
  <si>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</si>
  <si>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</si>
  <si>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</si>
  <si>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</si>
  <si>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</si>
  <si>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</si>
  <si>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</si>
  <si>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</si>
  <si>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</si>
  <si>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</si>
  <si>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</si>
  <si>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</si>
  <si>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</si>
  <si>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</si>
  <si>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</si>
  <si>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</si>
  <si>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</si>
  <si>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</si>
  <si>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</si>
  <si>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</si>
  <si>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</si>
  <si>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</si>
  <si>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</si>
  <si>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</si>
  <si>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</si>
  <si>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</si>
  <si>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</si>
  <si>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</si>
  <si>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</si>
  <si>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</si>
  <si>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</si>
  <si>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</si>
  <si>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</si>
  <si>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</si>
  <si>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</si>
  <si>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</si>
  <si>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</si>
  <si>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</si>
  <si>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</si>
  <si>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</si>
  <si>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</si>
  <si>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</si>
  <si>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</si>
  <si>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</si>
  <si>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</si>
  <si>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</si>
  <si>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</si>
  <si>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</si>
  <si>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</si>
  <si>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</si>
  <si>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</si>
  <si>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</si>
  <si>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</si>
  <si>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</si>
  <si>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</si>
  <si>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</si>
  <si>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</si>
  <si>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</si>
  <si>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</si>
  <si>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</si>
  <si>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</si>
  <si>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</si>
  <si>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</si>
  <si>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</si>
  <si>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</si>
  <si>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</si>
  <si>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</si>
  <si>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</si>
  <si>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</si>
  <si>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</si>
  <si>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</si>
  <si>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</si>
  <si>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</si>
  <si>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</si>
  <si>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</si>
  <si>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</si>
  <si>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</si>
  <si>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</si>
  <si>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</si>
  <si>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</si>
  <si>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</si>
  <si>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</si>
  <si>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</si>
  <si>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</si>
  <si>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</si>
  <si>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</si>
  <si>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</si>
  <si>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</si>
  <si>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</si>
  <si>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</si>
  <si>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</si>
  <si>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</si>
  <si>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</si>
  <si>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</si>
  <si>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</si>
  <si>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</si>
  <si>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</si>
  <si>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</si>
  <si>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</si>
  <si>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</si>
  <si>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</si>
  <si>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</si>
  <si>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</si>
  <si>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</si>
  <si>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</si>
  <si>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</si>
  <si>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</si>
  <si>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</si>
  <si>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</si>
  <si>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</si>
  <si>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</si>
  <si>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</si>
  <si>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</si>
  <si>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</si>
  <si>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</si>
  <si>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</si>
  <si>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</si>
  <si>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</si>
  <si>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</si>
  <si>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</si>
  <si>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</si>
  <si>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</si>
  <si>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</si>
  <si>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</si>
  <si>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</si>
  <si>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</si>
  <si>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</si>
  <si>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</si>
  <si>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</si>
  <si>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</si>
  <si>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</si>
  <si>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</si>
  <si>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</si>
  <si>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</si>
  <si>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</si>
  <si>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</si>
  <si>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</si>
  <si>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</si>
  <si>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</si>
  <si>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</si>
  <si>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</si>
  <si>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</si>
  <si>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</si>
  <si>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</si>
  <si>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</si>
  <si>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</si>
  <si>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</si>
  <si>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</si>
  <si>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</si>
  <si>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</si>
  <si>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</si>
  <si>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</si>
  <si>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</si>
  <si>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</si>
  <si>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</si>
  <si>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</si>
  <si>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</si>
  <si>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</si>
  <si>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</si>
  <si>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</si>
  <si>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</si>
  <si>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</si>
  <si>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</si>
  <si>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</si>
  <si>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</si>
  <si>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</si>
  <si>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</si>
  <si>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</si>
  <si>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</si>
  <si>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</si>
  <si>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</si>
  <si>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</si>
  <si>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</si>
  <si>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</si>
  <si>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</si>
  <si>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</si>
  <si>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</si>
  <si>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</si>
  <si>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</si>
  <si>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</si>
  <si>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</si>
  <si>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</si>
  <si>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</si>
  <si>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</si>
  <si>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</si>
  <si>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</si>
  <si>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</si>
  <si>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</si>
  <si>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</si>
  <si>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</si>
  <si>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</si>
  <si>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</si>
  <si>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</si>
  <si>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</si>
  <si>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</si>
  <si>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</si>
  <si>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</si>
  <si>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</si>
  <si>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</si>
  <si>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</si>
  <si>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</si>
  <si>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</si>
  <si>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</si>
  <si>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</si>
  <si>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</si>
  <si>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</si>
  <si>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</si>
  <si>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</si>
  <si>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</si>
  <si>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</si>
  <si>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</si>
  <si>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</si>
  <si>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</si>
  <si>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</si>
  <si>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</si>
  <si>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</si>
  <si>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</si>
  <si>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</si>
  <si>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</si>
  <si>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</si>
  <si>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</si>
  <si>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</si>
  <si>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</si>
  <si>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</si>
  <si>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</si>
  <si>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</si>
  <si>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</si>
  <si>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</si>
  <si>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</si>
  <si>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</si>
  <si>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</si>
  <si>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</si>
  <si>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</si>
  <si>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</si>
  <si>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</si>
  <si>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</si>
  <si>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</si>
  <si>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</si>
  <si>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</si>
  <si>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</si>
  <si>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</si>
  <si>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</si>
  <si>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</si>
  <si>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</si>
  <si>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</si>
  <si>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</si>
  <si>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</si>
  <si>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</si>
  <si>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</si>
  <si>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</si>
  <si>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</si>
  <si>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</si>
  <si>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</si>
  <si>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</si>
  <si>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</si>
  <si>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</si>
  <si>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</si>
  <si>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</si>
  <si>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</si>
  <si>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</si>
  <si>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</si>
  <si>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</si>
  <si>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</si>
  <si>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</si>
  <si>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</si>
  <si>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</si>
  <si>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</si>
  <si>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</si>
  <si>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</si>
  <si>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</si>
  <si>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</si>
  <si>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</si>
  <si>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</si>
  <si>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</si>
  <si>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</si>
  <si>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</si>
  <si>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</si>
  <si>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</si>
  <si>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</si>
  <si>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</si>
  <si>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</si>
  <si>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</si>
  <si>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</si>
  <si>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</si>
  <si>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</si>
  <si>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</si>
  <si>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</si>
  <si>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</si>
  <si>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</si>
  <si>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</si>
  <si>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</si>
  <si>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</si>
  <si>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</si>
  <si>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</si>
  <si>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</si>
  <si>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</si>
  <si>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</si>
  <si>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</si>
  <si>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</si>
  <si>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</si>
  <si>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</si>
  <si>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</si>
  <si>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</si>
  <si>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</si>
  <si>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</si>
  <si>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</si>
  <si>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</si>
  <si>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</si>
  <si>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</si>
  <si>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</si>
  <si>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</si>
  <si>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</si>
  <si>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</si>
  <si>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</si>
  <si>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</si>
  <si>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</si>
  <si>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</si>
  <si>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</si>
  <si>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</si>
  <si>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</si>
  <si>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</si>
  <si>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</si>
  <si>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</si>
  <si>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</si>
  <si>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</si>
  <si>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</si>
  <si>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</si>
  <si>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</si>
  <si>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</si>
  <si>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</si>
  <si>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</si>
  <si>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</si>
  <si>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</si>
  <si>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</si>
  <si>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</si>
  <si>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</si>
  <si>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</si>
  <si>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</si>
  <si>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</si>
  <si>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</si>
  <si>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</si>
  <si>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</si>
  <si>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</si>
  <si>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</si>
  <si>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</si>
  <si>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</si>
  <si>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</si>
  <si>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</si>
  <si>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</si>
  <si>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</si>
  <si>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</si>
  <si>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</si>
  <si>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</si>
  <si>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</si>
  <si>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</si>
  <si>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</si>
  <si>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</si>
  <si>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</si>
  <si>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</si>
  <si>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</si>
  <si>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</si>
  <si>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</si>
  <si>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</si>
  <si>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</si>
  <si>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</si>
  <si>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</si>
  <si>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</si>
  <si>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</si>
  <si>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</si>
  <si>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</si>
  <si>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</si>
  <si>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</si>
  <si>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</si>
  <si>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</si>
  <si>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</si>
  <si>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</si>
  <si>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</si>
  <si>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</si>
  <si>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</si>
  <si>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</si>
  <si>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</si>
  <si>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</si>
  <si>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</si>
  <si>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</si>
  <si>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</si>
  <si>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</si>
  <si>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</si>
  <si>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</si>
  <si>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</si>
  <si>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</si>
  <si>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</si>
  <si>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</si>
  <si>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</si>
  <si>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</si>
  <si>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</si>
  <si>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</si>
  <si>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</si>
  <si>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</si>
  <si>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</si>
  <si>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</si>
  <si>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</si>
  <si>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</si>
  <si>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</si>
  <si>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</si>
  <si>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</si>
  <si>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</si>
  <si>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</si>
  <si>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</si>
  <si>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</si>
  <si>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</si>
  <si>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</si>
  <si>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</si>
  <si>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</si>
  <si>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</si>
  <si>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</si>
  <si>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</si>
  <si>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</si>
  <si>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</si>
  <si>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</si>
  <si>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</si>
  <si>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</si>
  <si>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</si>
  <si>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</si>
  <si>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</si>
  <si>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</si>
  <si>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</si>
  <si>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</si>
  <si>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</si>
  <si>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</si>
  <si>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</si>
  <si>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</si>
  <si>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</si>
  <si>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</si>
  <si>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</si>
  <si>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</si>
  <si>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</si>
  <si>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</si>
  <si>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</si>
  <si>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</si>
  <si>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</si>
  <si>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</si>
  <si>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</si>
  <si>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</si>
  <si>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</si>
  <si>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</si>
  <si>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</si>
  <si>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</si>
  <si>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</si>
  <si>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</si>
  <si>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</si>
  <si>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</si>
  <si>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</si>
  <si>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</si>
  <si>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</si>
  <si>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</si>
  <si>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</si>
  <si>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</si>
  <si>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</si>
  <si>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</si>
  <si>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</si>
  <si>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</si>
  <si>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</si>
  <si>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</si>
  <si>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</si>
  <si>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</si>
  <si>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</si>
  <si>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</si>
  <si>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</si>
  <si>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</si>
  <si>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</si>
  <si>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</si>
  <si>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</si>
  <si>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</si>
  <si>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</si>
  <si>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</si>
  <si>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</si>
  <si>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</si>
  <si>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</si>
  <si>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</si>
  <si>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</si>
  <si>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</si>
  <si>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</si>
  <si>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</si>
  <si>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</si>
  <si>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</si>
  <si>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</si>
  <si>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</si>
  <si>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</si>
  <si>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</si>
  <si>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</si>
  <si>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</si>
  <si>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</si>
  <si>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</si>
  <si>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</si>
  <si>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</si>
  <si>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</si>
  <si>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</si>
  <si>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</si>
  <si>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</si>
  <si>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</si>
  <si>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</si>
  <si>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</si>
  <si>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</si>
  <si>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</si>
  <si>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</si>
  <si>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</si>
  <si>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</si>
  <si>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</si>
  <si>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</si>
  <si>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</si>
  <si>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</si>
  <si>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</si>
  <si>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</si>
  <si>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</si>
  <si>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</si>
  <si>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</si>
  <si>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</si>
  <si>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</si>
  <si>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</si>
  <si>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</si>
  <si>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</si>
  <si>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</si>
  <si>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</si>
  <si>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</si>
  <si>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</si>
  <si>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</si>
  <si>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</si>
  <si>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</si>
  <si>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</si>
  <si>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</si>
  <si>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</si>
  <si>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</si>
  <si>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</si>
  <si>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</si>
  <si>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</si>
  <si>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</si>
  <si>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</si>
  <si>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</si>
  <si>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</si>
  <si>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</si>
  <si>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</si>
  <si>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</si>
  <si>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</si>
  <si>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</si>
  <si>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</si>
  <si>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</si>
  <si>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</si>
  <si>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</si>
  <si>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</si>
  <si>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</si>
  <si>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</si>
  <si>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</si>
  <si>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</si>
  <si>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</si>
  <si>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</si>
  <si>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</si>
  <si>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</si>
  <si>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</si>
  <si>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</si>
  <si>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</si>
  <si>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</si>
  <si>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</si>
  <si>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</si>
  <si>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</si>
  <si>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</si>
  <si>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</si>
  <si>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</si>
  <si>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</si>
  <si>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</si>
  <si>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</si>
  <si>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</si>
  <si>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</si>
  <si>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</si>
  <si>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</si>
  <si>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</si>
  <si>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</si>
  <si>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</si>
  <si>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</si>
  <si>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</si>
  <si>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</si>
  <si>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</si>
  <si>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</si>
  <si>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</si>
  <si>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</si>
  <si>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</si>
  <si>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</si>
  <si>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</si>
  <si>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</si>
  <si>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</si>
  <si>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</si>
  <si>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</si>
  <si>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</si>
  <si>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</si>
  <si>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</si>
  <si>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</si>
  <si>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</si>
  <si>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</si>
  <si>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</si>
  <si>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</si>
  <si>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</si>
  <si>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</si>
  <si>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</si>
  <si>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</si>
  <si>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</si>
  <si>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</si>
  <si>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</si>
  <si>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</si>
  <si>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</si>
  <si>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</si>
  <si>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</si>
  <si>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</si>
  <si>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</si>
  <si>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</si>
  <si>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</si>
  <si>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</si>
  <si>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</si>
  <si>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</si>
  <si>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</si>
  <si>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</si>
  <si>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</si>
  <si>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</si>
  <si>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</si>
  <si>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</si>
  <si>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</si>
  <si>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</si>
  <si>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</si>
  <si>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</si>
  <si>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</si>
  <si>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</si>
  <si>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</si>
  <si>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</si>
  <si>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</si>
  <si>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</si>
  <si>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</si>
  <si>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</si>
  <si>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</si>
  <si>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</si>
  <si>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</si>
  <si>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</si>
  <si>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</si>
  <si>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</si>
  <si>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</si>
  <si>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</si>
  <si>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</si>
  <si>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</si>
  <si>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</si>
  <si>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</si>
  <si>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</si>
  <si>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</si>
  <si>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</si>
  <si>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</si>
  <si>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</si>
  <si>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</si>
  <si>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</si>
  <si>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</si>
  <si>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</si>
  <si>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</si>
  <si>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</si>
  <si>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</si>
  <si>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</si>
  <si>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</si>
  <si>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</si>
  <si>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</si>
  <si>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</si>
  <si>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</si>
  <si>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</si>
  <si>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</si>
  <si>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</si>
  <si>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</si>
  <si>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</si>
  <si>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</si>
  <si>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</si>
  <si>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</si>
  <si>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</si>
  <si>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</si>
  <si>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</si>
  <si>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</si>
  <si>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</si>
  <si>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</si>
  <si>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</si>
  <si>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</si>
  <si>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</si>
  <si>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</si>
  <si>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</si>
  <si>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</si>
  <si>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</si>
  <si>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</si>
  <si>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</si>
  <si>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</si>
  <si>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</si>
  <si>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</si>
  <si>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</si>
  <si>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</si>
  <si>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</si>
  <si>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</si>
  <si>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</si>
  <si>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</si>
  <si>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</si>
  <si>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</si>
  <si>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</si>
  <si>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</si>
  <si>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</si>
  <si>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</si>
  <si>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</si>
  <si>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</si>
  <si>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</si>
  <si>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</si>
  <si>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</si>
  <si>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</si>
  <si>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</si>
  <si>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</si>
  <si>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</si>
  <si>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</si>
  <si>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</si>
  <si>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</si>
  <si>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</si>
  <si>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</si>
  <si>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</si>
  <si>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</si>
  <si>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</si>
  <si>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</si>
  <si>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</si>
  <si>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</si>
  <si>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</si>
  <si>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</si>
  <si>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</si>
  <si>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</si>
  <si>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</si>
  <si>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</si>
  <si>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</si>
  <si>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</si>
  <si>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</si>
  <si>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</si>
  <si>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</si>
  <si>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</si>
  <si>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</si>
  <si>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</si>
  <si>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</si>
  <si>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</si>
  <si>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</si>
  <si>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</si>
  <si>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</si>
  <si>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</si>
  <si>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</si>
  <si>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</si>
  <si>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</si>
  <si>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</si>
  <si>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</si>
  <si>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</si>
  <si>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</si>
  <si>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</si>
  <si>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</si>
  <si>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</si>
  <si>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</si>
  <si>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</si>
  <si>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</si>
  <si>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</si>
  <si>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</si>
  <si>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</si>
  <si>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</si>
  <si>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</si>
  <si>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</si>
  <si>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</si>
  <si>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</si>
  <si>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</si>
  <si>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</si>
  <si>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</si>
  <si>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</si>
  <si>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</si>
  <si>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</si>
  <si>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</si>
  <si>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</si>
  <si>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</si>
  <si>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</si>
  <si>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</si>
  <si>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</si>
  <si>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</si>
  <si>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</si>
  <si>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</si>
  <si>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</si>
  <si>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</si>
  <si>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</si>
  <si>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</si>
  <si>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</si>
  <si>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</si>
  <si>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</si>
  <si>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</si>
  <si>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</si>
  <si>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</si>
  <si>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</si>
  <si>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</si>
  <si>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</si>
  <si>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</si>
  <si>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</si>
  <si>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</si>
  <si>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</si>
  <si>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</si>
  <si>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</si>
  <si>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</si>
  <si>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</si>
  <si>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</si>
  <si>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</si>
  <si>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</si>
  <si>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</si>
  <si>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</si>
  <si>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</si>
  <si>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</si>
  <si>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</si>
  <si>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</si>
  <si>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</si>
  <si>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</si>
  <si>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</si>
  <si>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</si>
  <si>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</si>
  <si>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</si>
  <si>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</si>
  <si>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</si>
  <si>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</si>
  <si>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</si>
  <si>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</si>
  <si>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</si>
  <si>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</si>
  <si>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</si>
  <si>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</si>
  <si>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</si>
  <si>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</si>
  <si>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</si>
  <si>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</si>
  <si>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</si>
  <si>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</si>
  <si>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</si>
  <si>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</si>
  <si>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</si>
  <si>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</si>
  <si>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</si>
  <si>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</si>
  <si>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</si>
  <si>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</si>
  <si>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</si>
  <si>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</si>
  <si>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</si>
  <si>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</si>
  <si>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</si>
  <si>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</si>
  <si>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</si>
  <si>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</si>
  <si>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</si>
  <si>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</si>
  <si>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</si>
  <si>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</si>
  <si>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</si>
  <si>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</si>
  <si>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</si>
  <si>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</si>
  <si>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</si>
  <si>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</si>
  <si>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</si>
  <si>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</si>
  <si>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</si>
  <si>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</si>
  <si>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</si>
  <si>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</si>
  <si>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</si>
  <si>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</si>
  <si>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</si>
  <si>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</si>
  <si>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</si>
  <si>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</si>
  <si>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</si>
  <si>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</si>
  <si>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</si>
  <si>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</si>
  <si>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</si>
  <si>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</si>
  <si>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</si>
  <si>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</si>
  <si>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</si>
  <si>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</si>
  <si>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</si>
  <si>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</si>
  <si>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</si>
  <si>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</si>
  <si>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</si>
  <si>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</si>
  <si>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</si>
  <si>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</si>
  <si>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</si>
  <si>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</si>
  <si>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</si>
  <si>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</si>
  <si>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</si>
  <si>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</si>
  <si>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</si>
  <si>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</si>
  <si>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</si>
  <si>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</si>
  <si>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</si>
  <si>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</si>
  <si>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</si>
  <si>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</si>
  <si>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</si>
  <si>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</si>
  <si>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</si>
  <si>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</si>
  <si>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</si>
  <si>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</si>
  <si>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</si>
  <si>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</si>
  <si>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</si>
  <si>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</si>
  <si>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</si>
  <si>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</si>
  <si>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</si>
  <si>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</si>
  <si>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</si>
  <si>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</si>
  <si>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</si>
  <si>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</si>
  <si>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</si>
  <si>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</si>
  <si>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</si>
  <si>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</si>
  <si>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</si>
  <si>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</si>
  <si>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</si>
  <si>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</si>
  <si>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</si>
  <si>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</si>
  <si>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</si>
  <si>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</si>
  <si>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</si>
  <si>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</si>
  <si>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</si>
  <si>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</si>
  <si>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</si>
  <si>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</si>
  <si>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</si>
  <si>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</si>
  <si>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</si>
  <si>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</si>
  <si>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</si>
  <si>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</si>
  <si>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</si>
  <si>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</si>
  <si>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</si>
  <si>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</si>
  <si>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</si>
  <si>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</si>
  <si>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</si>
  <si>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</si>
  <si>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</si>
  <si>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</si>
  <si>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</si>
  <si>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</si>
  <si>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</si>
  <si>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</si>
  <si>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</si>
  <si>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</si>
  <si>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</si>
  <si>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</si>
  <si>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</si>
  <si>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</si>
  <si>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</si>
  <si>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</si>
  <si>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</si>
  <si>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</si>
  <si>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</si>
  <si>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</si>
  <si>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</si>
  <si>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</si>
  <si>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</si>
  <si>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</si>
  <si>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</si>
  <si>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</si>
  <si>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</si>
  <si>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</si>
  <si>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</si>
  <si>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</si>
  <si>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</si>
  <si>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</si>
  <si>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</si>
  <si>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</si>
  <si>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</si>
  <si>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</si>
  <si>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</si>
  <si>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</si>
  <si>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</si>
  <si>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</si>
  <si>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</si>
  <si>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</si>
  <si>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</si>
  <si>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</si>
  <si>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</si>
  <si>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</si>
  <si>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</si>
  <si>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</si>
  <si>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</si>
  <si>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</si>
  <si>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</si>
  <si>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</si>
  <si>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</si>
  <si>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</si>
  <si>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</si>
  <si>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</si>
  <si>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</si>
  <si>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</si>
  <si>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</si>
  <si>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</si>
  <si>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</si>
  <si>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</si>
  <si>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</si>
  <si>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</si>
  <si>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</si>
  <si>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</si>
  <si>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</si>
  <si>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</si>
  <si>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</si>
  <si>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</si>
  <si>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</si>
  <si>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</si>
  <si>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</si>
  <si>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</si>
  <si>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</si>
  <si>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</si>
  <si>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</si>
  <si>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</si>
  <si>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</si>
  <si>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</si>
  <si>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</si>
  <si>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</si>
  <si>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</si>
  <si>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</si>
  <si>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</si>
  <si>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</si>
  <si>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</si>
  <si>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</si>
  <si>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</si>
  <si>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</si>
  <si>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</si>
  <si>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</si>
  <si>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</si>
  <si>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</si>
  <si>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</si>
  <si>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</si>
  <si>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</si>
  <si>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</si>
  <si>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</si>
  <si>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</si>
  <si>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</si>
  <si>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</si>
  <si>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</si>
  <si>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</si>
  <si>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</si>
  <si>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</si>
  <si>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</si>
  <si>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</si>
  <si>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</si>
  <si>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</si>
  <si>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</si>
  <si>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</si>
  <si>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</si>
  <si>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</si>
  <si>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</si>
  <si>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</si>
  <si>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</si>
  <si>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</si>
  <si>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</si>
  <si>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</si>
  <si>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</si>
  <si>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</si>
  <si>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</si>
  <si>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</si>
  <si>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</si>
  <si>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</si>
  <si>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</si>
  <si>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</si>
  <si>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</si>
  <si>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</si>
  <si>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</si>
  <si>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</si>
  <si>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</si>
  <si>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</si>
  <si>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</si>
  <si>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</si>
  <si>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</si>
  <si>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</si>
  <si>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</si>
  <si>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</si>
  <si>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</si>
  <si>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</si>
  <si>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</si>
  <si>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</si>
  <si>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</si>
  <si>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</si>
  <si>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</si>
  <si>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</si>
  <si>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</si>
  <si>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</si>
  <si>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</si>
  <si>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</si>
  <si>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</si>
  <si>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</si>
  <si>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</si>
  <si>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</si>
  <si>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</si>
  <si>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</si>
  <si>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</si>
  <si>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</si>
  <si>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</si>
  <si>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</si>
  <si>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</si>
  <si>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</si>
  <si>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</si>
  <si>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</si>
  <si>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</si>
  <si>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</si>
  <si>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</si>
  <si>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</si>
  <si>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</si>
  <si>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</si>
  <si>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</si>
  <si>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</si>
  <si>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</si>
  <si>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</si>
  <si>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</si>
  <si>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</si>
  <si>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</si>
  <si>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</si>
  <si>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</si>
  <si>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</si>
  <si>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</si>
  <si>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</si>
  <si>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</si>
  <si>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</si>
  <si>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</si>
  <si>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</si>
  <si>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</si>
  <si>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</si>
  <si>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</si>
  <si>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</si>
  <si>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</si>
  <si>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</si>
  <si>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</si>
  <si>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</si>
  <si>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</si>
  <si>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</si>
  <si>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</si>
  <si>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</si>
  <si>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</si>
  <si>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</si>
  <si>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</si>
  <si>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</si>
  <si>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</si>
  <si>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</si>
  <si>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</si>
  <si>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</si>
  <si>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</si>
  <si>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</si>
  <si>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</si>
  <si>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</si>
  <si>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</si>
  <si>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</si>
  <si>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</si>
  <si>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</si>
  <si>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</si>
  <si>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</si>
  <si>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</si>
  <si>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</si>
  <si>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</si>
  <si>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</si>
  <si>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</si>
  <si>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</si>
  <si>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</si>
  <si>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</si>
  <si>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</si>
  <si>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</si>
  <si>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</si>
  <si>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</si>
  <si>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</si>
  <si>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</si>
  <si>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</si>
  <si>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</si>
  <si>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</si>
  <si>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</si>
  <si>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</si>
  <si>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</si>
  <si>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</si>
  <si>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</si>
  <si>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</si>
  <si>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</si>
  <si>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</si>
  <si>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</si>
  <si>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</si>
  <si>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</si>
  <si>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</si>
  <si>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</si>
  <si>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</si>
  <si>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</si>
  <si>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</si>
  <si>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</si>
  <si>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</si>
  <si>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</si>
  <si>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</si>
  <si>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</si>
  <si>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</si>
  <si>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</si>
  <si>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</si>
  <si>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</si>
  <si>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</si>
  <si>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</si>
  <si>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</si>
  <si>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</si>
  <si>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</si>
  <si>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</si>
  <si>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</si>
  <si>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</si>
  <si>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</si>
  <si>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</si>
  <si>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</si>
  <si>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</si>
  <si>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</si>
  <si>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</si>
  <si>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</si>
  <si>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</si>
  <si>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</si>
  <si>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</si>
  <si>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</si>
  <si>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</si>
  <si>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</si>
  <si>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</si>
  <si>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</si>
  <si>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</si>
  <si>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</si>
  <si>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</si>
  <si>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</si>
  <si>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</si>
  <si>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</si>
  <si>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</si>
  <si>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</si>
  <si>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</si>
  <si>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</si>
  <si>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</si>
  <si>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</si>
  <si>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</si>
  <si>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</si>
  <si>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</si>
  <si>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</si>
  <si>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</si>
  <si>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</si>
  <si>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</si>
  <si>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</si>
  <si>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</si>
  <si>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</si>
  <si>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</si>
  <si>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</si>
  <si>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</si>
  <si>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</si>
  <si>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</si>
  <si>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</si>
  <si>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</si>
  <si>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</si>
  <si>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</si>
  <si>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</si>
  <si>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</si>
  <si>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</si>
  <si>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</si>
  <si>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</si>
  <si>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</si>
  <si>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</si>
  <si>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</si>
  <si>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</si>
  <si>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</si>
  <si>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</si>
  <si>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</si>
  <si>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</si>
  <si>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</si>
  <si>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</si>
  <si>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</si>
  <si>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</si>
  <si>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</si>
  <si>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</si>
  <si>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</si>
  <si>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</si>
  <si>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</si>
  <si>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</si>
  <si>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</si>
  <si>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</si>
  <si>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</si>
  <si>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</si>
  <si>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</si>
  <si>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</si>
  <si>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</si>
  <si>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</si>
  <si>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</si>
  <si>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</si>
  <si>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</si>
  <si>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</si>
  <si>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</si>
  <si>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</si>
  <si>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</si>
  <si>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</si>
  <si>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</si>
  <si>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</si>
  <si>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</si>
  <si>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</si>
  <si>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</si>
  <si>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</si>
  <si>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</si>
  <si>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</si>
  <si>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</si>
  <si>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</si>
  <si>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</si>
  <si>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</si>
  <si>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</si>
  <si>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</si>
  <si>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</si>
  <si>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</si>
  <si>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</si>
  <si>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</si>
  <si>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</si>
  <si>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</si>
  <si>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</si>
  <si>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</si>
  <si>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</si>
  <si>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</si>
  <si>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</si>
  <si>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</si>
  <si>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</si>
  <si>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</si>
  <si>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</si>
  <si>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</si>
  <si>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</si>
  <si>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</si>
  <si>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</si>
  <si>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</si>
  <si>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</si>
  <si>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</si>
  <si>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</si>
  <si>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</si>
  <si>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</si>
  <si>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</si>
  <si>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</si>
  <si>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</si>
  <si>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</si>
  <si>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</si>
  <si>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</si>
  <si>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</si>
  <si>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</si>
  <si>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</si>
  <si>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</si>
  <si>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</si>
  <si>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</si>
  <si>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</si>
  <si>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</si>
  <si>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</si>
  <si>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</si>
  <si>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</si>
  <si>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</si>
  <si>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</si>
  <si>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</si>
  <si>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</si>
  <si>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</si>
  <si>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</si>
  <si>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</si>
  <si>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</si>
  <si>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</si>
  <si>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</si>
  <si>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</si>
  <si>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</si>
  <si>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</si>
  <si>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</si>
  <si>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</si>
  <si>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</si>
  <si>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</si>
  <si>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</si>
  <si>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</si>
  <si>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</si>
  <si>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</si>
  <si>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</si>
  <si>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</si>
  <si>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</si>
  <si>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</si>
  <si>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</si>
  <si>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</si>
  <si>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</si>
  <si>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</si>
  <si>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</si>
  <si>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</si>
  <si>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</si>
  <si>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</si>
  <si>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</si>
  <si>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</si>
  <si>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</si>
  <si>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</si>
  <si>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</si>
  <si>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</si>
  <si>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</si>
  <si>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</si>
  <si>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</si>
  <si>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</si>
  <si>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</si>
  <si>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</si>
  <si>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</si>
  <si>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</si>
  <si>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</si>
  <si>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</si>
  <si>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</si>
  <si>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</si>
  <si>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</si>
  <si>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</si>
  <si>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</si>
  <si>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</si>
  <si>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</si>
  <si>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</si>
  <si>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</si>
  <si>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</si>
  <si>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</si>
  <si>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</si>
  <si>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</si>
  <si>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</si>
  <si>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</si>
  <si>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</si>
  <si>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</si>
  <si>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</si>
  <si>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</si>
  <si>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</si>
  <si>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</si>
  <si>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</si>
  <si>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</si>
  <si>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</si>
  <si>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</si>
  <si>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</si>
  <si>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</si>
  <si>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</si>
  <si>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</si>
  <si>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</si>
  <si>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</si>
  <si>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</si>
  <si>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</si>
  <si>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</si>
  <si>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</si>
  <si>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</si>
  <si>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</si>
  <si>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</si>
  <si>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</si>
  <si>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</si>
  <si>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</si>
  <si>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</si>
  <si>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</si>
  <si>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</si>
  <si>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</si>
  <si>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</si>
  <si>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</si>
  <si>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</si>
  <si>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</si>
  <si>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</si>
  <si>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</si>
  <si>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</si>
  <si>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</si>
  <si>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</si>
  <si>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</si>
  <si>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</si>
  <si>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</si>
  <si>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</si>
  <si>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</si>
  <si>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</si>
  <si>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</si>
  <si>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</si>
  <si>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</si>
  <si>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</si>
  <si>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</si>
  <si>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</si>
  <si>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</si>
  <si>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</si>
  <si>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</si>
  <si>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</si>
  <si>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</si>
  <si>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</si>
  <si>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</si>
  <si>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</si>
  <si>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</si>
  <si>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</si>
  <si>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</si>
  <si>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</si>
  <si>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</si>
  <si>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</si>
  <si>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</si>
  <si>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</si>
  <si>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</si>
  <si>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</si>
  <si>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</si>
  <si>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</si>
  <si>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</si>
  <si>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</si>
  <si>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</si>
  <si>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</si>
  <si>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</si>
  <si>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</si>
  <si>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</si>
  <si>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</si>
  <si>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</si>
  <si>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</si>
  <si>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</si>
  <si>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</si>
  <si>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</si>
  <si>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</si>
  <si>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</si>
  <si>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</si>
  <si>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</si>
  <si>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</si>
  <si>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</si>
  <si>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</si>
  <si>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</si>
  <si>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</si>
  <si>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</si>
  <si>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</si>
  <si>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</si>
  <si>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</si>
  <si>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</si>
  <si>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</si>
  <si>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</si>
  <si>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</si>
  <si>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</si>
  <si>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</si>
  <si>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</si>
  <si>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</si>
  <si>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</si>
  <si>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</si>
  <si>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</si>
  <si>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</si>
  <si>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</si>
  <si>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</si>
  <si>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</si>
  <si>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</si>
  <si>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</si>
  <si>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</si>
  <si>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</si>
  <si>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</si>
  <si>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</si>
  <si>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</si>
  <si>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</si>
  <si>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</si>
  <si>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</si>
  <si>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</si>
  <si>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</si>
  <si>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</si>
  <si>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</si>
  <si>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</si>
  <si>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</si>
  <si>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</si>
  <si>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</si>
  <si>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</si>
  <si>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</si>
  <si>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</si>
  <si>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</si>
  <si>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</si>
  <si>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</si>
  <si>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</si>
  <si>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</si>
  <si>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</si>
  <si>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</si>
  <si>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</si>
  <si>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</si>
  <si>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</si>
  <si>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</si>
  <si>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</si>
  <si>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</si>
  <si>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</si>
  <si>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</si>
  <si>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</si>
  <si>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</si>
  <si>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</si>
  <si>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</si>
  <si>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</si>
  <si>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</si>
  <si>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</si>
  <si>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</si>
  <si>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</si>
  <si>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</si>
  <si>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</si>
  <si>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</si>
  <si>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</si>
  <si>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</si>
  <si>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</si>
  <si>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</si>
  <si>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</si>
  <si>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</si>
  <si>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</si>
  <si>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</si>
  <si>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</si>
  <si>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</si>
  <si>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</si>
  <si>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</si>
  <si>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</si>
  <si>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</si>
  <si>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</si>
  <si>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</si>
  <si>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</si>
  <si>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</si>
  <si>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</si>
  <si>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</si>
  <si>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</si>
  <si>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</si>
  <si>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</si>
  <si>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</si>
  <si>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</si>
  <si>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</si>
  <si>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</si>
  <si>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</si>
  <si>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</si>
  <si>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</si>
  <si>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</si>
  <si>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</si>
  <si>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</si>
  <si>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</si>
  <si>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</si>
  <si>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</si>
  <si>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</si>
  <si>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</si>
  <si>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</si>
  <si>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</si>
  <si>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</si>
  <si>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</si>
  <si>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</si>
  <si>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</si>
  <si>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</si>
  <si>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</si>
  <si>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</si>
  <si>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</si>
  <si>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</si>
  <si>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</si>
  <si>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</si>
  <si>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</si>
  <si>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</si>
  <si>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</si>
  <si>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</si>
  <si>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</si>
  <si>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</si>
  <si>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</si>
  <si>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</si>
  <si>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</si>
  <si>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</si>
  <si>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</si>
  <si>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</si>
  <si>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</si>
  <si>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</si>
  <si>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</si>
  <si>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</si>
  <si>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</si>
  <si>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</si>
  <si>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</si>
  <si>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</si>
  <si>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</si>
  <si>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</si>
  <si>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</si>
  <si>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</si>
  <si>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</si>
  <si>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</si>
  <si>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</si>
  <si>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</si>
  <si>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</si>
  <si>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</si>
  <si>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</si>
  <si>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</si>
  <si>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</si>
  <si>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</si>
  <si>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</si>
  <si>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</si>
  <si>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</si>
  <si>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</si>
  <si>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</si>
  <si>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</si>
  <si>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</si>
  <si>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</si>
  <si>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</si>
  <si>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</si>
  <si>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</si>
  <si>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</si>
  <si>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</si>
  <si>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</si>
  <si>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</si>
  <si>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</si>
  <si>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</si>
  <si>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</si>
  <si>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</si>
  <si>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</si>
  <si>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</si>
  <si>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</si>
  <si>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</si>
  <si>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</si>
  <si>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</si>
  <si>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</si>
  <si>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</si>
  <si>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</si>
  <si>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</si>
  <si>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</si>
  <si>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</si>
  <si>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</si>
  <si>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</si>
  <si>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</si>
  <si>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</si>
  <si>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</si>
  <si>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</si>
  <si>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</si>
  <si>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</si>
  <si>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</si>
  <si>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</si>
  <si>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</si>
  <si>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</si>
  <si>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</si>
  <si>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</si>
  <si>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</si>
  <si>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</si>
  <si>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</si>
  <si>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</si>
  <si>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</si>
  <si>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</si>
  <si>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</si>
  <si>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</si>
  <si>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</si>
  <si>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</si>
  <si>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</si>
  <si>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</si>
  <si>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</si>
  <si>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</si>
  <si>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</si>
  <si>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</si>
  <si>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</si>
  <si>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</si>
  <si>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</si>
  <si>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</si>
  <si>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</si>
  <si>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</si>
  <si>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</si>
  <si>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</si>
  <si>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</si>
  <si>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</si>
  <si>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</si>
  <si>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</si>
  <si>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</si>
  <si>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</si>
  <si>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</si>
  <si>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</si>
  <si>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</si>
  <si>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</si>
  <si>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</si>
  <si>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</si>
  <si>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</si>
  <si>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</si>
  <si>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</si>
  <si>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</si>
  <si>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</si>
  <si>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</si>
  <si>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</si>
  <si>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</si>
  <si>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</si>
  <si>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</si>
  <si>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</si>
  <si>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</si>
  <si>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</si>
  <si>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</si>
  <si>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</si>
  <si>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</si>
  <si>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</si>
  <si>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</si>
  <si>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</si>
  <si>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</si>
  <si>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</si>
  <si>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</si>
  <si>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</si>
  <si>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</si>
  <si>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</si>
  <si>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</si>
  <si>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</si>
  <si>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</si>
  <si>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</si>
  <si>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</si>
  <si>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</si>
  <si>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</si>
  <si>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</si>
  <si>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</si>
  <si>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</si>
  <si>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</si>
  <si>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</si>
  <si>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</si>
  <si>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</si>
  <si>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</si>
  <si>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</si>
  <si>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</si>
  <si>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</si>
  <si>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</si>
  <si>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</si>
  <si>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</si>
  <si>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</si>
  <si>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</si>
  <si>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</si>
  <si>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</si>
  <si>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</si>
  <si>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</si>
  <si>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</si>
  <si>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</si>
  <si>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</si>
  <si>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</si>
  <si>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</si>
  <si>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</si>
  <si>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</si>
  <si>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</si>
  <si>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</si>
  <si>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</si>
  <si>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</si>
  <si>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</si>
  <si>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</si>
  <si>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</si>
  <si>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</si>
  <si>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</si>
  <si>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</si>
  <si>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</si>
  <si>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</si>
  <si>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</si>
  <si>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</si>
  <si>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</si>
  <si>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</si>
  <si>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</si>
  <si>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</si>
  <si>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</si>
  <si>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</si>
  <si>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</si>
  <si>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</si>
  <si>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</si>
  <si>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</si>
  <si>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</si>
  <si>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</si>
  <si>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</si>
  <si>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</si>
  <si>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</si>
  <si>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</si>
  <si>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</si>
  <si>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</si>
  <si>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</si>
  <si>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</si>
  <si>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</si>
  <si>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</si>
  <si>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</si>
  <si>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</si>
  <si>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</si>
  <si>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</si>
  <si>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</si>
  <si>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</si>
  <si>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</si>
  <si>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</si>
  <si>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</si>
  <si>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</si>
  <si>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</si>
  <si>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</si>
  <si>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</si>
  <si>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</si>
  <si>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</si>
  <si>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</si>
  <si>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</si>
  <si>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</si>
  <si>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</si>
  <si>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</si>
  <si>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</si>
  <si>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</si>
  <si>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</si>
  <si>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</si>
  <si>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</si>
  <si>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</si>
  <si>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</si>
  <si>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</si>
  <si>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</si>
  <si>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</si>
  <si>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</si>
  <si>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</si>
  <si>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</si>
  <si>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</si>
  <si>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</si>
  <si>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</si>
  <si>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</si>
  <si>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</si>
  <si>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</si>
  <si>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</si>
  <si>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</si>
  <si>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</si>
  <si>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</si>
  <si>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</si>
  <si>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</si>
  <si>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</si>
  <si>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</si>
  <si>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</si>
  <si>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</si>
  <si>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</si>
  <si>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</si>
  <si>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</si>
  <si>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</si>
  <si>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</si>
  <si>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</si>
  <si>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</si>
  <si>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</si>
  <si>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</si>
  <si>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</si>
  <si>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</si>
  <si>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</si>
  <si>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</si>
  <si>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</si>
  <si>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</si>
  <si>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</si>
  <si>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</si>
  <si>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</si>
  <si>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</si>
  <si>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</si>
  <si>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</si>
  <si>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</si>
  <si>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</si>
  <si>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</si>
  <si>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</si>
  <si>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</si>
  <si>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</si>
  <si>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</si>
  <si>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</si>
  <si>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</si>
  <si>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</si>
  <si>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</si>
  <si>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</si>
  <si>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</si>
  <si>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</si>
  <si>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</si>
  <si>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</si>
  <si>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</si>
  <si>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</si>
  <si>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</si>
  <si>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</si>
  <si>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</si>
  <si>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</si>
  <si>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</si>
  <si>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</si>
  <si>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</si>
  <si>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</si>
  <si>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</si>
  <si>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</si>
  <si>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</si>
  <si>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</si>
  <si>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</si>
  <si>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</si>
  <si>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</si>
  <si>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</si>
  <si>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</si>
  <si>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</si>
  <si>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</si>
  <si>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</si>
  <si>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</si>
  <si>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</si>
  <si>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</si>
  <si>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</si>
  <si>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</si>
  <si>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</si>
  <si>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</si>
  <si>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</si>
  <si>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</si>
  <si>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</si>
  <si>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</si>
  <si>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</si>
  <si>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</si>
  <si>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</si>
  <si>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</si>
  <si>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</si>
  <si>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</si>
  <si>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</si>
  <si>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</si>
  <si>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</si>
  <si>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</si>
  <si>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</si>
  <si>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</si>
  <si>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</si>
  <si>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</si>
  <si>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</si>
  <si>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</si>
  <si>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</si>
  <si>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</si>
  <si>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</si>
  <si>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</si>
  <si>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</si>
  <si>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</si>
  <si>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</si>
  <si>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</si>
  <si>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</si>
  <si>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</si>
  <si>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</si>
  <si>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</si>
  <si>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</si>
  <si>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</si>
  <si>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</si>
  <si>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</si>
  <si>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</si>
  <si>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</si>
  <si>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</si>
  <si>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</si>
  <si>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</si>
  <si>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</si>
  <si>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</si>
  <si>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</si>
  <si>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</si>
  <si>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</si>
  <si>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</si>
  <si>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</si>
  <si>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</si>
  <si>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</si>
  <si>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</si>
  <si>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</si>
  <si>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</si>
  <si>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</si>
  <si>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</si>
  <si>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</si>
  <si>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</si>
  <si>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</si>
  <si>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</si>
  <si>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</si>
  <si>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</si>
  <si>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</si>
  <si>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</si>
  <si>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</si>
  <si>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</si>
  <si>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</si>
  <si>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</si>
  <si>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</si>
  <si>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</si>
  <si>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</si>
  <si>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</si>
  <si>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</si>
  <si>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</si>
  <si>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</si>
  <si>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</si>
  <si>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</si>
  <si>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</si>
  <si>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</si>
  <si>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</si>
  <si>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</si>
  <si>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</si>
  <si>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</si>
  <si>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</si>
  <si>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</si>
  <si>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</si>
  <si>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</si>
  <si>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</si>
  <si>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</si>
  <si>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</si>
  <si>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</si>
  <si>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</si>
  <si>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</si>
  <si>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</si>
  <si>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</si>
  <si>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</si>
  <si>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</si>
  <si>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</si>
  <si>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</si>
  <si>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</si>
  <si>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</si>
  <si>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</si>
  <si>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</si>
  <si>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</si>
  <si>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</si>
  <si>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</si>
  <si>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</si>
  <si>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</si>
  <si>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</si>
  <si>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</si>
  <si>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</si>
  <si>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</si>
  <si>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</si>
  <si>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</si>
  <si>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</si>
  <si>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</si>
  <si>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</si>
  <si>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</si>
  <si>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</si>
  <si>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</si>
  <si>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</si>
  <si>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</si>
  <si>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</si>
  <si>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</si>
  <si>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</si>
  <si>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</si>
  <si>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</si>
  <si>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</si>
  <si>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</si>
  <si>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</si>
  <si>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</si>
  <si>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</si>
  <si>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</si>
  <si>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</si>
  <si>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</si>
  <si>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</si>
  <si>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</si>
  <si>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</si>
  <si>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</si>
  <si>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</si>
  <si>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</si>
  <si>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</si>
  <si>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</si>
  <si>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</si>
  <si>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</si>
  <si>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</si>
  <si>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</si>
  <si>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</si>
  <si>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</si>
  <si>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</si>
  <si>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</si>
  <si>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</si>
  <si>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</si>
  <si>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</si>
  <si>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</si>
  <si>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</si>
  <si>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</si>
  <si>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</si>
  <si>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</si>
  <si>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</si>
  <si>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</si>
  <si>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</si>
  <si>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</si>
  <si>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</si>
  <si>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</si>
  <si>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</si>
  <si>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</si>
  <si>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</si>
  <si>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</si>
  <si>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</si>
  <si>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</si>
  <si>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</si>
  <si>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</si>
  <si>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</si>
  <si>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</si>
  <si>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</si>
  <si>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</si>
  <si>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</si>
  <si>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</si>
  <si>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</si>
  <si>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</si>
  <si>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</si>
  <si>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</si>
  <si>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</si>
  <si>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</si>
  <si>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</si>
  <si>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</si>
  <si>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</si>
  <si>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</si>
  <si>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</si>
  <si>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</si>
  <si>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</si>
  <si>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</si>
  <si>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</si>
  <si>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</si>
  <si>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</si>
  <si>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</si>
  <si>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</si>
  <si>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</si>
  <si>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</si>
  <si>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</si>
  <si>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</si>
  <si>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</si>
  <si>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</si>
  <si>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</si>
  <si>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</si>
  <si>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</si>
  <si>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</si>
  <si>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</si>
  <si>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</si>
  <si>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</si>
  <si>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</si>
  <si>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</si>
  <si>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</si>
  <si>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</si>
  <si>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</si>
  <si>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</si>
  <si>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</si>
  <si>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</si>
  <si>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</si>
  <si>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</si>
  <si>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</si>
  <si>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</si>
  <si>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</si>
  <si>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</si>
  <si>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</si>
  <si>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</si>
  <si>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</si>
  <si>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</si>
  <si>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</si>
  <si>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</si>
  <si>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</si>
  <si>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</si>
  <si>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</si>
  <si>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</si>
  <si>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</si>
  <si>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</si>
  <si>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</si>
  <si>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</si>
  <si>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</si>
  <si>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</si>
  <si>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</si>
  <si>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</si>
  <si>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</si>
  <si>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</si>
  <si>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</si>
  <si>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</si>
  <si>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</si>
  <si>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</si>
  <si>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</si>
  <si>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</si>
  <si>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</si>
  <si>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</si>
  <si>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</si>
  <si>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</si>
  <si>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</si>
  <si>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</si>
  <si>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</si>
  <si>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</si>
  <si>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</si>
  <si>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</si>
  <si>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</si>
  <si>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</si>
  <si>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</si>
  <si>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</si>
  <si>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</si>
  <si>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</si>
  <si>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</si>
  <si>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</si>
  <si>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</si>
  <si>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</si>
  <si>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</si>
  <si>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</si>
  <si>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</si>
  <si>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</si>
  <si>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</si>
  <si>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</si>
  <si>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</si>
  <si>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</si>
  <si>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</si>
  <si>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</si>
  <si>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</si>
  <si>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</si>
  <si>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</si>
  <si>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</si>
  <si>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</si>
  <si>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</si>
  <si>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</si>
  <si>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</si>
  <si>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</si>
  <si>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</si>
  <si>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</si>
  <si>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</si>
  <si>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</si>
  <si>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</si>
  <si>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</si>
  <si>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</si>
  <si>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</si>
  <si>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</si>
  <si>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</si>
  <si>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</si>
  <si>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</si>
  <si>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</si>
  <si>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</si>
  <si>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</si>
  <si>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</si>
  <si>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</si>
  <si>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</si>
  <si>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</si>
  <si>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</si>
  <si>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</si>
  <si>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</si>
  <si>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</si>
  <si>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</si>
  <si>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</si>
  <si>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</si>
  <si>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</si>
  <si>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</si>
  <si>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</si>
  <si>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</si>
  <si>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</si>
  <si>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</si>
  <si>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</si>
  <si>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</si>
  <si>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</si>
  <si>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</si>
  <si>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</si>
  <si>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</si>
  <si>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</si>
  <si>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</si>
  <si>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</si>
  <si>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</si>
  <si>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</si>
  <si>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</si>
  <si>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</si>
  <si>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</si>
  <si>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</si>
  <si>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</si>
  <si>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</si>
  <si>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</si>
  <si>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</si>
  <si>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</si>
  <si>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</si>
  <si>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</si>
  <si>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</si>
  <si>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</si>
  <si>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</si>
  <si>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</si>
  <si>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</si>
  <si>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</si>
  <si>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</si>
  <si>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</si>
  <si>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</si>
  <si>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</si>
  <si>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</si>
  <si>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</si>
  <si>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</si>
  <si>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</si>
  <si>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</si>
  <si>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</si>
  <si>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</si>
  <si>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</si>
  <si>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</si>
  <si>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</si>
  <si>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</si>
  <si>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</si>
  <si>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</si>
  <si>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</si>
  <si>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</si>
  <si>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</si>
  <si>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</si>
  <si>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</si>
  <si>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</si>
  <si>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</si>
  <si>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</si>
  <si>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</si>
  <si>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</si>
  <si>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</si>
  <si>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</si>
  <si>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</si>
  <si>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</si>
  <si>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</si>
  <si>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</si>
  <si>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</si>
  <si>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</si>
  <si>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</si>
  <si>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</si>
  <si>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</si>
  <si>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</si>
  <si>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</si>
  <si>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</si>
  <si>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</si>
  <si>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</si>
  <si>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</si>
  <si>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</si>
  <si>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</si>
  <si>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</si>
  <si>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</si>
  <si>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</si>
  <si>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</si>
  <si>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</si>
  <si>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</si>
  <si>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</si>
  <si>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</si>
  <si>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</si>
  <si>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</si>
  <si>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</si>
  <si>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</si>
  <si>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</si>
  <si>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</si>
  <si>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</si>
  <si>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</si>
  <si>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</si>
  <si>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</si>
  <si>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</si>
  <si>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</si>
  <si>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</si>
  <si>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</si>
  <si>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</si>
  <si>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</si>
  <si>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</si>
  <si>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</si>
  <si>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</si>
  <si>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</si>
  <si>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</si>
  <si>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</si>
  <si>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</si>
  <si>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</si>
  <si>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</si>
  <si>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</si>
  <si>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</si>
  <si>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</si>
  <si>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</si>
  <si>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</si>
  <si>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</si>
  <si>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</si>
  <si>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</si>
  <si>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</si>
  <si>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</si>
  <si>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</si>
  <si>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</si>
  <si>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</si>
  <si>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</si>
  <si>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</si>
  <si>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</si>
  <si>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</si>
  <si>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</si>
  <si>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</si>
  <si>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</si>
  <si>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</si>
  <si>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</si>
  <si>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</si>
  <si>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</si>
  <si>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</si>
  <si>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</si>
  <si>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</si>
  <si>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</si>
  <si>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</si>
  <si>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</si>
  <si>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</si>
  <si>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</si>
  <si>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</si>
  <si>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</si>
  <si>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</si>
  <si>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</si>
  <si>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</si>
  <si>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</si>
  <si>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</si>
  <si>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</si>
  <si>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</si>
  <si>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</si>
  <si>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</si>
  <si>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</si>
  <si>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</si>
  <si>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</si>
  <si>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</si>
  <si>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</si>
  <si>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</si>
  <si>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</si>
  <si>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</si>
  <si>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</si>
  <si>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</si>
  <si>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</si>
  <si>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</si>
  <si>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</si>
  <si>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</si>
  <si>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</si>
  <si>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</si>
  <si>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</si>
  <si>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</si>
  <si>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</si>
  <si>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</si>
  <si>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</si>
  <si>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</si>
  <si>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</si>
  <si>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</si>
  <si>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</si>
  <si>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</si>
  <si>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</si>
  <si>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</si>
  <si>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</si>
  <si>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</si>
  <si>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</si>
  <si>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</si>
  <si>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</si>
  <si>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</si>
  <si>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</si>
  <si>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</si>
  <si>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</si>
  <si>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</si>
  <si>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</si>
  <si>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</si>
  <si>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</si>
  <si>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</si>
  <si>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</si>
  <si>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</si>
  <si>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</si>
  <si>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</si>
  <si>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</si>
  <si>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</si>
  <si>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</si>
  <si>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</si>
  <si>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</si>
  <si>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</si>
  <si>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</si>
  <si>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</si>
  <si>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</si>
  <si>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</si>
  <si>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</si>
  <si>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</si>
  <si>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</si>
  <si>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</si>
  <si>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</si>
  <si>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</si>
  <si>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</si>
  <si>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</si>
  <si>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</si>
  <si>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</si>
  <si>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</si>
  <si>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</si>
  <si>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</si>
  <si>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</si>
  <si>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</si>
  <si>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</si>
  <si>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</si>
  <si>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</si>
  <si>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</si>
  <si>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</si>
  <si>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</si>
  <si>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</si>
  <si>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</si>
  <si>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</si>
  <si>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</si>
  <si>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</si>
  <si>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</si>
  <si>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</si>
  <si>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</si>
  <si>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</si>
  <si>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</si>
  <si>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</si>
  <si>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</si>
  <si>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</si>
  <si>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</si>
  <si>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</si>
  <si>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</si>
  <si>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</si>
  <si>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</si>
  <si>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</si>
  <si>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</si>
  <si>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</si>
  <si>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</si>
  <si>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</si>
  <si>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</si>
  <si>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</si>
  <si>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</si>
  <si>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</si>
  <si>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</si>
  <si>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</si>
  <si>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</si>
  <si>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</si>
  <si>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</si>
  <si>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</si>
  <si>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</si>
  <si>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</si>
  <si>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</si>
  <si>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</si>
  <si>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</si>
  <si>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</si>
  <si>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</si>
  <si>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</si>
  <si>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</si>
  <si>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</si>
  <si>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</si>
  <si>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</si>
  <si>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</si>
  <si>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</si>
  <si>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</si>
  <si>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</si>
  <si>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</si>
  <si>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</si>
  <si>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</si>
  <si>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</si>
  <si>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</si>
  <si>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</si>
  <si>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</si>
  <si>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</si>
  <si>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</si>
  <si>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</si>
  <si>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</si>
  <si>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</si>
  <si>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</si>
  <si>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</si>
  <si>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</si>
  <si>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</si>
  <si>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</si>
  <si>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</si>
  <si>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</si>
  <si>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</si>
  <si>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</si>
  <si>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</si>
  <si>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</si>
  <si>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</si>
  <si>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</si>
  <si>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</si>
  <si>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</si>
  <si>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</si>
  <si>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</si>
  <si>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</si>
  <si>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</si>
  <si>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</si>
  <si>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</si>
  <si>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</si>
  <si>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</si>
  <si>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</si>
  <si>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</si>
  <si>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</si>
  <si>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</si>
  <si>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</si>
  <si>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</si>
  <si>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</si>
  <si>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</si>
  <si>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</si>
  <si>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</si>
  <si>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</si>
  <si>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</si>
  <si>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</si>
  <si>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</si>
  <si>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</si>
  <si>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</si>
  <si>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</si>
  <si>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</si>
  <si>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</si>
  <si>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</si>
  <si>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</si>
  <si>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</si>
  <si>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</si>
  <si>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</si>
  <si>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</si>
  <si>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</si>
  <si>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</si>
  <si>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</si>
  <si>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</si>
  <si>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</si>
  <si>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</si>
  <si>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</si>
  <si>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</si>
  <si>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</si>
  <si>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</si>
  <si>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</si>
  <si>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</si>
  <si>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</si>
  <si>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</si>
  <si>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</si>
  <si>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</si>
  <si>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</si>
  <si>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</si>
  <si>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</si>
  <si>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</si>
  <si>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</si>
  <si>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</si>
  <si>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</si>
  <si>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</si>
  <si>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</si>
  <si>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</si>
  <si>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</si>
  <si>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</si>
  <si>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</si>
  <si>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</si>
  <si>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</si>
  <si>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</si>
  <si>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</si>
  <si>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</si>
  <si>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</si>
  <si>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</si>
  <si>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</si>
  <si>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</si>
  <si>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</si>
  <si>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</si>
  <si>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</si>
  <si>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</si>
  <si>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</si>
  <si>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</si>
  <si>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</si>
  <si>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</si>
  <si>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</si>
  <si>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</si>
  <si>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</si>
  <si>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</si>
  <si>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</si>
  <si>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</si>
  <si>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</si>
  <si>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</si>
  <si>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</si>
  <si>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</si>
  <si>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</si>
  <si>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</si>
  <si>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</si>
  <si>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</si>
  <si>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</si>
  <si>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</si>
  <si>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</si>
  <si>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</si>
  <si>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</si>
  <si>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</si>
  <si>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</si>
  <si>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</si>
  <si>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</si>
  <si>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</si>
  <si>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</si>
  <si>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</si>
  <si>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</si>
  <si>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</si>
  <si>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</si>
  <si>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</si>
  <si>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</si>
  <si>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</si>
  <si>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</si>
  <si>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</si>
  <si>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</si>
  <si>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</si>
  <si>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</si>
  <si>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</si>
  <si>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</si>
  <si>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</si>
  <si>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</si>
  <si>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</si>
  <si>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</si>
  <si>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</si>
  <si>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</si>
  <si>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</si>
  <si>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</si>
  <si>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</si>
  <si>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</si>
  <si>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</si>
  <si>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</si>
  <si>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</si>
  <si>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</si>
  <si>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</si>
  <si>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</si>
  <si>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</si>
  <si>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</si>
  <si>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</si>
  <si>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</si>
  <si>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</si>
  <si>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</si>
  <si>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</si>
  <si>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</si>
  <si>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</si>
  <si>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</si>
  <si>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</si>
  <si>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</si>
  <si>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</si>
  <si>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</si>
  <si>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</si>
  <si>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</si>
  <si>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</si>
  <si>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</si>
  <si>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</si>
  <si>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</si>
  <si>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</si>
  <si>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</si>
  <si>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</si>
  <si>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</si>
  <si>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</si>
  <si>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</si>
  <si>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</si>
  <si>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</si>
  <si>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</si>
  <si>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</si>
  <si>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</si>
  <si>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</si>
  <si>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</si>
  <si>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</si>
  <si>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</si>
  <si>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</si>
  <si>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</si>
  <si>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</si>
  <si>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</si>
  <si>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</si>
  <si>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</si>
  <si>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</si>
  <si>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</si>
  <si>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</si>
  <si>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</si>
  <si>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</si>
  <si>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</si>
  <si>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</si>
  <si>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</si>
  <si>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</si>
  <si>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</si>
  <si>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</si>
  <si>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</si>
  <si>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</si>
  <si>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</si>
  <si>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</si>
  <si>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</si>
  <si>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</si>
  <si>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</si>
  <si>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</si>
  <si>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</si>
  <si>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</si>
  <si>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</si>
  <si>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</si>
  <si>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</si>
  <si>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</si>
  <si>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</si>
  <si>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</si>
  <si>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</si>
  <si>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</si>
  <si>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</si>
  <si>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</si>
  <si>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</si>
  <si>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</si>
  <si>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</si>
  <si>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</si>
  <si>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</si>
  <si>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</si>
  <si>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</si>
  <si>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</si>
  <si>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</si>
  <si>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</si>
  <si>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</si>
  <si>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</si>
  <si>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</si>
  <si>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</si>
  <si>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</si>
  <si>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</si>
  <si>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</si>
  <si>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</si>
  <si>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</si>
  <si>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</si>
  <si>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</si>
  <si>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</si>
  <si>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</si>
  <si>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</si>
  <si>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</si>
  <si>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</si>
  <si>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</si>
  <si>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</si>
  <si>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</si>
  <si>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</si>
  <si>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</si>
  <si>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</si>
  <si>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</si>
  <si>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</si>
  <si>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</si>
  <si>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</si>
  <si>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</si>
  <si>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</si>
  <si>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</si>
  <si>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</si>
  <si>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</si>
  <si>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</si>
  <si>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</si>
  <si>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</si>
  <si>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</si>
  <si>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</si>
  <si>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</si>
  <si>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</si>
  <si>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</si>
  <si>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</si>
  <si>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</si>
  <si>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</si>
  <si>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</si>
  <si>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</si>
  <si>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</si>
  <si>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</si>
  <si>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</si>
  <si>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</si>
  <si>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</si>
  <si>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</si>
  <si>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</si>
  <si>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</si>
  <si>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</si>
  <si>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</si>
  <si>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</si>
  <si>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</si>
  <si>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</si>
  <si>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</si>
  <si>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</si>
  <si>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</si>
  <si>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</si>
  <si>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</si>
  <si>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</si>
  <si>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</si>
  <si>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</si>
  <si>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</si>
  <si>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</si>
  <si>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</si>
  <si>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</si>
  <si>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</si>
  <si>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</si>
  <si>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</si>
  <si>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</si>
  <si>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</si>
  <si>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</si>
  <si>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</si>
  <si>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</si>
  <si>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</si>
  <si>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</si>
  <si>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</si>
  <si>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</si>
  <si>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</si>
  <si>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</si>
  <si>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</si>
  <si>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</si>
  <si>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</si>
  <si>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</si>
  <si>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</si>
  <si>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</si>
  <si>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</si>
  <si>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</si>
  <si>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</si>
  <si>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</si>
  <si>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</si>
  <si>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</si>
  <si>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</si>
  <si>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</si>
  <si>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</si>
  <si>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</si>
  <si>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</si>
  <si>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</si>
  <si>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</si>
  <si>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</si>
  <si>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</si>
  <si>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</si>
  <si>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</si>
  <si>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</si>
  <si>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</si>
  <si>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</si>
  <si>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</si>
  <si>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</si>
  <si>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</si>
  <si>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</si>
  <si>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</si>
  <si>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</si>
  <si>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</si>
  <si>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</si>
  <si>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</si>
  <si>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</si>
  <si>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</si>
  <si>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</si>
  <si>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</si>
  <si>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</si>
  <si>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</si>
  <si>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</si>
  <si>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</si>
  <si>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</si>
  <si>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</si>
  <si>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</si>
  <si>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</si>
  <si>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</si>
  <si>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</si>
  <si>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</si>
  <si>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</si>
  <si>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</si>
  <si>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</si>
  <si>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</si>
  <si>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</si>
  <si>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</si>
  <si>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</si>
  <si>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</si>
  <si>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</si>
  <si>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</si>
  <si>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</si>
  <si>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</si>
  <si>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</si>
  <si>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</si>
  <si>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</si>
  <si>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</si>
  <si>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</si>
  <si>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</si>
  <si>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</si>
  <si>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</si>
  <si>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</si>
  <si>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</si>
  <si>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</si>
  <si>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</si>
  <si>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</si>
  <si>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</si>
  <si>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</si>
  <si>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</si>
  <si>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</si>
  <si>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</si>
  <si>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</si>
  <si>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</si>
  <si>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</si>
  <si>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</si>
  <si>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</si>
  <si>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</si>
  <si>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</si>
  <si>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</si>
  <si>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</si>
  <si>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</si>
  <si>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</si>
  <si>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</si>
  <si>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</si>
  <si>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</si>
  <si>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</si>
  <si>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</si>
  <si>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</si>
  <si>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</si>
  <si>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</si>
  <si>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</si>
  <si>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</si>
  <si>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</si>
  <si>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</si>
  <si>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</si>
  <si>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</si>
  <si>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</si>
  <si>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</si>
  <si>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</si>
  <si>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</si>
  <si>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</si>
  <si>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</si>
  <si>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</si>
  <si>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</si>
  <si>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</si>
  <si>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</si>
  <si>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</si>
  <si>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</si>
  <si>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</si>
  <si>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</si>
  <si>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</si>
  <si>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</si>
  <si>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</si>
  <si>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</si>
  <si>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</si>
  <si>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</si>
  <si>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</si>
  <si>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</si>
  <si>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</si>
  <si>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</si>
  <si>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</si>
  <si>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</si>
  <si>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</si>
  <si>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</si>
  <si>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</si>
  <si>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</si>
  <si>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</si>
  <si>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</si>
  <si>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</si>
  <si>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</si>
  <si>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</si>
  <si>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</si>
  <si>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</si>
  <si>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</si>
  <si>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</si>
  <si>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</si>
  <si>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</si>
  <si>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</si>
  <si>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</si>
  <si>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</si>
  <si>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</si>
  <si>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</si>
  <si>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</si>
  <si>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</si>
  <si>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</si>
  <si>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</si>
  <si>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</si>
  <si>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</si>
  <si>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</si>
  <si>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</si>
  <si>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</si>
  <si>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</si>
  <si>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</si>
  <si>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</si>
  <si>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</si>
  <si>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</si>
  <si>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</si>
  <si>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</si>
  <si>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</si>
  <si>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</si>
  <si>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</si>
  <si>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</si>
  <si>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</si>
  <si>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</si>
  <si>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</si>
  <si>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</si>
  <si>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</si>
  <si>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</si>
  <si>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</si>
  <si>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</si>
  <si>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</si>
  <si>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</si>
  <si>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</si>
  <si>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</si>
  <si>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</si>
  <si>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</si>
  <si>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</si>
  <si>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</si>
  <si>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</si>
  <si>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</si>
  <si>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</si>
  <si>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</si>
  <si>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</si>
  <si>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</si>
  <si>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</si>
  <si>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</si>
  <si>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</si>
  <si>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</si>
  <si>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</si>
  <si>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</si>
  <si>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</si>
  <si>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</si>
  <si>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</si>
  <si>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</si>
  <si>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</si>
  <si>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</si>
  <si>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</si>
  <si>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</si>
  <si>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</si>
  <si>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</si>
  <si>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</si>
  <si>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</si>
  <si>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</si>
  <si>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</si>
  <si>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</si>
  <si>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</si>
  <si>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</si>
  <si>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</si>
  <si>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</si>
  <si>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</si>
  <si>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</si>
  <si>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</si>
  <si>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</si>
  <si>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</si>
  <si>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</si>
  <si>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</si>
  <si>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</si>
  <si>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</si>
  <si>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</si>
  <si>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</si>
  <si>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</si>
  <si>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</si>
  <si>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</si>
  <si>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</si>
  <si>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</si>
  <si>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</si>
  <si>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</si>
  <si>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</si>
  <si>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</si>
  <si>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</si>
  <si>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</si>
  <si>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</si>
  <si>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</si>
  <si>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</si>
  <si>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</si>
  <si>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</si>
  <si>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</si>
  <si>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</si>
  <si>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</si>
  <si>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</si>
  <si>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</si>
  <si>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</si>
  <si>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</si>
  <si>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</si>
  <si>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</si>
  <si>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</si>
  <si>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</si>
  <si>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</si>
  <si>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</si>
  <si>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</si>
  <si>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</si>
  <si>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</si>
  <si>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</si>
  <si>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</si>
  <si>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</si>
  <si>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</si>
  <si>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</si>
  <si>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</si>
  <si>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</si>
  <si>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</si>
  <si>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</si>
  <si>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</si>
  <si>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</si>
  <si>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</si>
  <si>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</si>
  <si>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</si>
  <si>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</si>
  <si>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</si>
  <si>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</si>
  <si>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</si>
  <si>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</si>
  <si>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</si>
  <si>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</si>
  <si>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</si>
  <si>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</si>
  <si>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</si>
  <si>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</si>
  <si>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</si>
  <si>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</si>
  <si>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</si>
  <si>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</si>
  <si>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</si>
  <si>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</si>
  <si>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</si>
  <si>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</si>
  <si>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</si>
  <si>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</si>
  <si>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</si>
  <si>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</si>
  <si>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</si>
  <si>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</si>
  <si>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</si>
  <si>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</si>
  <si>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</si>
  <si>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</si>
  <si>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</si>
  <si>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</si>
  <si>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</si>
  <si>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</si>
  <si>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</si>
  <si>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</si>
  <si>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</si>
  <si>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</si>
  <si>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</si>
  <si>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</si>
  <si>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</si>
  <si>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</si>
  <si>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</si>
  <si>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</si>
  <si>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</si>
  <si>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</si>
  <si>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</si>
  <si>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</si>
  <si>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</si>
  <si>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</si>
  <si>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</si>
  <si>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</si>
  <si>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</si>
  <si>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</si>
  <si>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</si>
  <si>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</si>
  <si>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</si>
  <si>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</si>
  <si>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</si>
  <si>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</si>
  <si>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</si>
  <si>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</si>
  <si>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</si>
  <si>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</si>
  <si>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</si>
  <si>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</si>
  <si>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</si>
  <si>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</si>
  <si>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</si>
  <si>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</si>
  <si>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</si>
  <si>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</si>
  <si>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</si>
  <si>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</si>
  <si>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</si>
  <si>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</si>
  <si>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</si>
  <si>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</si>
  <si>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</si>
  <si>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</si>
  <si>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</si>
  <si>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</si>
  <si>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</si>
  <si>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</si>
  <si>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</si>
  <si>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</si>
  <si>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</si>
  <si>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</si>
  <si>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</si>
  <si>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</si>
  <si>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</si>
  <si>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</si>
  <si>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</si>
  <si>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</si>
  <si>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</si>
  <si>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</si>
  <si>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</si>
  <si>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</si>
  <si>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</si>
  <si>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</si>
  <si>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</si>
  <si>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</si>
  <si>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</si>
  <si>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</si>
  <si>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</si>
  <si>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</si>
  <si>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</si>
  <si>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</si>
  <si>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</si>
  <si>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</si>
  <si>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</si>
  <si>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</si>
  <si>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</si>
  <si>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</si>
  <si>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</si>
  <si>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</si>
  <si>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</si>
  <si>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</si>
  <si>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</si>
  <si>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</si>
  <si>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</si>
  <si>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</si>
  <si>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</si>
  <si>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</si>
  <si>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</si>
  <si>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</si>
  <si>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</si>
  <si>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</si>
  <si>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</si>
  <si>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</si>
  <si>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</si>
  <si>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</si>
  <si>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</si>
  <si>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</si>
  <si>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</si>
  <si>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</si>
  <si>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</si>
  <si>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</si>
  <si>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</si>
  <si>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</si>
  <si>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</si>
  <si>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</si>
  <si>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</si>
  <si>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</si>
  <si>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</si>
  <si>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</si>
  <si>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</si>
  <si>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</si>
  <si>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</si>
  <si>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</si>
  <si>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</si>
  <si>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</si>
  <si>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</si>
  <si>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</si>
  <si>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</si>
  <si>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</si>
  <si>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</si>
  <si>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</si>
  <si>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</si>
  <si>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</si>
  <si>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</si>
  <si>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</si>
  <si>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</si>
  <si>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</si>
  <si>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</si>
  <si>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</si>
  <si>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</si>
  <si>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</si>
  <si>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</si>
  <si>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</si>
  <si>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</si>
  <si>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</si>
  <si>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</si>
  <si>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</si>
  <si>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</si>
  <si>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</si>
  <si>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</si>
  <si>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</si>
  <si>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</si>
  <si>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</si>
  <si>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</si>
  <si>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</si>
  <si>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</si>
  <si>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</si>
  <si>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</si>
  <si>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</si>
  <si>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</si>
  <si>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</si>
  <si>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</si>
  <si>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</si>
  <si>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</si>
  <si>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</si>
  <si>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</si>
  <si>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</si>
  <si>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</si>
  <si>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</si>
  <si>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</si>
  <si>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</si>
  <si>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</si>
  <si>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</si>
  <si>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</si>
  <si>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</si>
  <si>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</si>
  <si>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</si>
  <si>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</si>
  <si>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</si>
  <si>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</si>
  <si>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</si>
  <si>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</si>
  <si>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</si>
  <si>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</si>
  <si>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</si>
  <si>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</si>
  <si>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</si>
  <si>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</si>
  <si>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</si>
  <si>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</si>
  <si>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</si>
  <si>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</si>
  <si>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</si>
  <si>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</si>
  <si>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</si>
  <si>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</si>
  <si>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</si>
  <si>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</si>
  <si>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</si>
  <si>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</si>
  <si>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</si>
  <si>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</si>
  <si>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</si>
  <si>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</si>
  <si>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</si>
  <si>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</si>
  <si>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</si>
  <si>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</si>
  <si>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</si>
  <si>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</si>
  <si>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</si>
  <si>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</si>
  <si>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</si>
  <si>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</si>
  <si>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</si>
  <si>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</si>
  <si>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</si>
  <si>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</si>
  <si>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</si>
  <si>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</si>
  <si>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</si>
  <si>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</si>
  <si>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</si>
  <si>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</si>
  <si>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</si>
  <si>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</si>
  <si>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</si>
  <si>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</si>
  <si>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</si>
  <si>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</si>
  <si>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</si>
  <si>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</si>
  <si>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</si>
  <si>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</si>
  <si>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</si>
  <si>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</si>
  <si>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</si>
  <si>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</si>
  <si>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</si>
  <si>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</si>
  <si>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</si>
  <si>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</si>
  <si>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</si>
  <si>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</si>
  <si>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</si>
  <si>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</si>
  <si>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</si>
  <si>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</si>
  <si>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</si>
  <si>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</si>
  <si>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</si>
  <si>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</si>
  <si>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</si>
  <si>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</si>
  <si>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</si>
  <si>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</si>
  <si>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</si>
  <si>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</si>
  <si>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</si>
  <si>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</si>
  <si>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</si>
  <si>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</si>
  <si>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</si>
  <si>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</si>
  <si>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</si>
  <si>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</si>
  <si>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</si>
  <si>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</si>
  <si>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</si>
  <si>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</si>
  <si>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</si>
  <si>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</si>
  <si>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</si>
  <si>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</si>
  <si>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</si>
  <si>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</si>
  <si>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</si>
  <si>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</si>
  <si>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</si>
  <si>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</si>
  <si>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</si>
  <si>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</si>
  <si>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</si>
  <si>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</si>
  <si>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</si>
  <si>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</si>
  <si>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</si>
  <si>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</si>
  <si>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</si>
  <si>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</si>
  <si>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</si>
  <si>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</si>
  <si>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</si>
  <si>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</si>
  <si>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</si>
  <si>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</si>
  <si>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</si>
  <si>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</si>
  <si>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</si>
  <si>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</si>
  <si>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</si>
  <si>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</si>
  <si>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</si>
  <si>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</si>
  <si>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</si>
  <si>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</si>
  <si>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</si>
  <si>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</si>
  <si>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</si>
  <si>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</si>
  <si>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</si>
  <si>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</si>
  <si>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</si>
  <si>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</si>
  <si>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</si>
  <si>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</si>
  <si>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</si>
  <si>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</si>
  <si>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</si>
  <si>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</si>
  <si>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</si>
  <si>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</si>
  <si>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</si>
  <si>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</si>
  <si>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</si>
  <si>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</si>
  <si>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</si>
  <si>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</si>
  <si>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</si>
  <si>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</si>
  <si>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</si>
  <si>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</si>
  <si>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</si>
  <si>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</si>
  <si>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</si>
  <si>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</si>
  <si>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</si>
  <si>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</si>
  <si>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</si>
  <si>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</si>
  <si>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</si>
  <si>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</si>
  <si>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</si>
  <si>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</si>
  <si>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</si>
  <si>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</si>
  <si>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</si>
  <si>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</si>
  <si>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</si>
  <si>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</si>
  <si>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</si>
  <si>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</si>
  <si>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</si>
  <si>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</si>
  <si>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</si>
  <si>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</si>
  <si>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</si>
  <si>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</si>
  <si>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</si>
  <si>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</si>
  <si>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</si>
  <si>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</si>
  <si>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</si>
  <si>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</si>
  <si>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</si>
  <si>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</si>
  <si>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</si>
  <si>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</si>
  <si>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</si>
  <si>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</si>
  <si>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</si>
  <si>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</si>
  <si>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</si>
  <si>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</si>
  <si>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</si>
  <si>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</si>
  <si>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</si>
  <si>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</si>
  <si>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</si>
  <si>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</si>
  <si>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</si>
  <si>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</si>
  <si>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</si>
  <si>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</si>
  <si>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</si>
  <si>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</si>
  <si>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</si>
  <si>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</si>
  <si>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</si>
  <si>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</si>
  <si>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</si>
  <si>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</si>
  <si>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</si>
  <si>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</si>
  <si>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</si>
  <si>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</si>
  <si>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</si>
  <si>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</si>
  <si>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</si>
  <si>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</si>
  <si>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</si>
  <si>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</si>
  <si>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</si>
  <si>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</si>
  <si>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</si>
  <si>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</si>
  <si>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</si>
  <si>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</si>
  <si>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</si>
  <si>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</si>
  <si>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</si>
  <si>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</si>
  <si>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</si>
  <si>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</si>
  <si>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</si>
  <si>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</si>
  <si>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</si>
  <si>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</si>
  <si>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</si>
  <si>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</si>
  <si>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</si>
  <si>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</si>
  <si>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</si>
  <si>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</si>
  <si>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</si>
  <si>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</si>
  <si>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</si>
  <si>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</si>
  <si>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</si>
  <si>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</si>
  <si>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</si>
  <si>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</si>
  <si>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</si>
  <si>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</si>
  <si>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</si>
  <si>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</si>
  <si>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</si>
  <si>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</si>
  <si>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</si>
  <si>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</si>
  <si>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</si>
  <si>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</si>
  <si>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</si>
  <si>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</si>
  <si>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</si>
  <si>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</si>
  <si>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</si>
  <si>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</si>
  <si>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</si>
  <si>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</si>
  <si>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</si>
  <si>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</si>
  <si>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</si>
  <si>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</si>
  <si>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</si>
  <si>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</si>
  <si>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</si>
  <si>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</si>
  <si>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</si>
  <si>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</si>
  <si>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</si>
  <si>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</si>
  <si>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</si>
  <si>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</si>
  <si>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</si>
  <si>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</si>
  <si>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</si>
  <si>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</si>
  <si>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</si>
  <si>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</si>
  <si>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</si>
  <si>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</si>
  <si>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</si>
  <si>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</si>
  <si>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</si>
  <si>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</si>
  <si>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</si>
  <si>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</si>
  <si>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</si>
  <si>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</si>
  <si>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</si>
  <si>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</si>
  <si>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</si>
  <si>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</si>
  <si>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</si>
  <si>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</si>
  <si>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</si>
  <si>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</si>
  <si>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</si>
  <si>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</si>
  <si>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</si>
  <si>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</si>
  <si>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</si>
  <si>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</si>
  <si>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</si>
  <si>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</si>
  <si>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</si>
  <si>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</si>
  <si>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</si>
  <si>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</si>
  <si>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</si>
  <si>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</si>
  <si>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</si>
  <si>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</si>
  <si>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</si>
  <si>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</si>
  <si>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</si>
  <si>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</si>
  <si>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</si>
  <si>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</si>
  <si>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</si>
  <si>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</si>
  <si>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</si>
  <si>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</si>
  <si>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</si>
  <si>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</si>
  <si>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</si>
  <si>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</si>
  <si>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</si>
  <si>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</si>
  <si>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</si>
  <si>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</si>
  <si>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</si>
  <si>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</si>
  <si>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</si>
  <si>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</si>
  <si>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</si>
  <si>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</si>
  <si>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</si>
  <si>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</si>
  <si>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</si>
  <si>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</si>
  <si>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</si>
  <si>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</si>
  <si>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</si>
  <si>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</si>
  <si>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</si>
  <si>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</si>
  <si>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</si>
  <si>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</si>
  <si>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</si>
  <si>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</si>
  <si>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</si>
  <si>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</si>
  <si>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</si>
  <si>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</si>
  <si>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</si>
  <si>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</si>
  <si>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</si>
  <si>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</si>
  <si>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</si>
  <si>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</si>
  <si>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</si>
  <si>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</si>
  <si>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</si>
  <si>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</si>
  <si>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</si>
  <si>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</si>
  <si>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</si>
  <si>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</si>
  <si>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</si>
  <si>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</si>
  <si>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</si>
  <si>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</si>
  <si>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</si>
  <si>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</si>
  <si>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</si>
  <si>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</si>
  <si>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</si>
  <si>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</si>
  <si>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</si>
  <si>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</si>
  <si>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</si>
  <si>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</si>
  <si>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</si>
  <si>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</si>
  <si>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</si>
  <si>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</si>
  <si>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</si>
  <si>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</si>
  <si>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</si>
  <si>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</si>
  <si>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</si>
  <si>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</si>
  <si>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</si>
  <si>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</si>
  <si>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</si>
  <si>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</si>
  <si>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</si>
  <si>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</si>
  <si>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</si>
  <si>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</si>
  <si>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</si>
  <si>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</si>
  <si>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</si>
  <si>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</si>
  <si>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</si>
  <si>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</si>
  <si>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</si>
  <si>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</si>
  <si>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</si>
  <si>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</si>
  <si>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</si>
  <si>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</si>
  <si>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</si>
  <si>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</si>
  <si>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</si>
  <si>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</si>
  <si>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</si>
  <si>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</si>
  <si>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</si>
  <si>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</si>
  <si>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</si>
  <si>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</si>
  <si>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</si>
  <si>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</si>
  <si>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</si>
  <si>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</si>
  <si>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</si>
  <si>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</si>
  <si>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</si>
  <si>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</si>
  <si>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</si>
  <si>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</si>
  <si>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</si>
  <si>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</si>
  <si>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</si>
  <si>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</si>
  <si>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</si>
  <si>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</si>
  <si>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</si>
  <si>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</si>
  <si>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</si>
  <si>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</si>
  <si>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</si>
  <si>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</si>
  <si>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</si>
  <si>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</si>
  <si>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</si>
  <si>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</si>
  <si>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</si>
  <si>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</si>
  <si>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</si>
  <si>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</si>
  <si>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</si>
  <si>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</si>
  <si>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</si>
  <si>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</si>
  <si>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</si>
  <si>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</si>
  <si>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</si>
  <si>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</si>
  <si>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</si>
  <si>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</si>
  <si>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</si>
  <si>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</si>
  <si>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</si>
  <si>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</si>
  <si>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</si>
  <si>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</si>
  <si>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</si>
  <si>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</si>
  <si>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</si>
  <si>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</si>
  <si>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</si>
  <si>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</si>
  <si>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</si>
  <si>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</si>
  <si>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</si>
  <si>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</si>
  <si>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</si>
  <si>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</si>
  <si>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</si>
  <si>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</si>
  <si>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</si>
  <si>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</si>
  <si>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</si>
  <si>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</si>
  <si>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</si>
  <si>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</si>
  <si>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</si>
  <si>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</si>
  <si>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</si>
  <si>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</si>
  <si>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</si>
  <si>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</si>
  <si>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</si>
  <si>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</si>
  <si>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</si>
  <si>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</si>
  <si>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</si>
  <si>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</si>
  <si>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</si>
  <si>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</si>
  <si>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</si>
  <si>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</si>
  <si>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</si>
  <si>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</si>
  <si>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</si>
  <si>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</si>
  <si>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</si>
  <si>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</si>
  <si>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</si>
  <si>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</si>
  <si>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</si>
  <si>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</si>
  <si>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</si>
  <si>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</si>
  <si>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</si>
  <si>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</si>
  <si>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</si>
  <si>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</si>
  <si>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</si>
  <si>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</si>
  <si>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</si>
  <si>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</si>
  <si>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</si>
  <si>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</si>
  <si>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</si>
  <si>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</si>
  <si>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</si>
  <si>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</si>
  <si>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</si>
  <si>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</si>
  <si>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</si>
  <si>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</si>
  <si>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</si>
  <si>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</si>
  <si>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</si>
  <si>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</si>
  <si>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</si>
  <si>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</si>
  <si>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</si>
  <si>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</si>
  <si>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</si>
  <si>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</si>
  <si>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</si>
  <si>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</si>
  <si>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</si>
  <si>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</si>
  <si>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</si>
  <si>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</si>
  <si>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</si>
  <si>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</si>
  <si>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</si>
  <si>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</si>
  <si>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</si>
  <si>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</si>
  <si>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</si>
  <si>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</si>
  <si>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</si>
  <si>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</si>
  <si>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</si>
  <si>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</si>
  <si>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</si>
  <si>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</si>
  <si>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</si>
  <si>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</si>
  <si>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</si>
  <si>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</si>
  <si>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</si>
  <si>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</si>
  <si>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</si>
  <si>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</si>
  <si>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</si>
  <si>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</si>
  <si>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</si>
  <si>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</si>
  <si>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</si>
  <si>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</si>
  <si>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</si>
  <si>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</si>
  <si>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</si>
  <si>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</si>
  <si>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</si>
  <si>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</si>
  <si>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</si>
  <si>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</si>
  <si>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</si>
  <si>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</si>
  <si>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</si>
  <si>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</si>
  <si>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</si>
  <si>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</si>
  <si>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</si>
  <si>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</si>
  <si>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</si>
  <si>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</si>
  <si>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</si>
  <si>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</si>
  <si>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</si>
  <si>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</si>
  <si>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</si>
  <si>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</si>
  <si>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</si>
  <si>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</si>
  <si>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</si>
  <si>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</si>
  <si>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</si>
  <si>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</si>
  <si>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</si>
  <si>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</si>
  <si>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</si>
  <si>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</si>
  <si>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</si>
  <si>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</si>
  <si>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</si>
  <si>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</si>
  <si>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</si>
  <si>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</si>
  <si>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</si>
  <si>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</si>
  <si>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</si>
  <si>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</si>
  <si>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</si>
  <si>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</si>
  <si>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</si>
  <si>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</si>
  <si>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</si>
  <si>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</si>
  <si>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</si>
  <si>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</si>
  <si>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</si>
  <si>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</si>
  <si>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</si>
  <si>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</si>
  <si>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</si>
  <si>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</si>
  <si>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</si>
  <si>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</si>
  <si>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</si>
  <si>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</si>
  <si>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</si>
  <si>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</si>
  <si>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</si>
  <si>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</si>
  <si>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</si>
  <si>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</si>
  <si>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</si>
  <si>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</si>
  <si>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</si>
  <si>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</si>
  <si>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</si>
  <si>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</si>
  <si>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</si>
  <si>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</si>
  <si>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</si>
  <si>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</si>
  <si>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</si>
  <si>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</si>
  <si>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</si>
  <si>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</si>
  <si>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</si>
  <si>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</si>
  <si>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</si>
  <si>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</si>
  <si>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</si>
  <si>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</si>
  <si>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</si>
  <si>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</si>
  <si>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</si>
  <si>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</si>
  <si>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</si>
  <si>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</si>
  <si>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</si>
  <si>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</si>
  <si>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</si>
  <si>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</si>
  <si>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</si>
  <si>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</si>
  <si>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</si>
  <si>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</si>
  <si>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</si>
  <si>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</si>
  <si>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</si>
  <si>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</si>
  <si>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</si>
  <si>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</si>
  <si>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</si>
  <si>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</si>
  <si>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</si>
  <si>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</si>
  <si>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</si>
  <si>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</si>
  <si>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</si>
  <si>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</si>
  <si>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</si>
  <si>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</si>
  <si>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</si>
  <si>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</si>
  <si>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</si>
  <si>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</si>
  <si>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</si>
  <si>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</si>
  <si>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</si>
  <si>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</si>
  <si>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</si>
  <si>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</si>
  <si>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</si>
  <si>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</si>
  <si>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</si>
  <si>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</si>
  <si>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</si>
  <si>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</si>
  <si>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</si>
  <si>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</si>
  <si>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</si>
  <si>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</si>
  <si>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</si>
  <si>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</si>
  <si>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</si>
  <si>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</si>
  <si>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</si>
  <si>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</si>
  <si>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</si>
  <si>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</si>
  <si>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</si>
  <si>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</si>
  <si>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</si>
  <si>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</si>
  <si>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</si>
  <si>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</si>
  <si>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</si>
  <si>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</si>
  <si>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</si>
  <si>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</si>
  <si>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</si>
  <si>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</si>
  <si>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</si>
  <si>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</si>
  <si>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</si>
  <si>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</si>
  <si>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</si>
  <si>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</si>
  <si>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</si>
  <si>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</si>
  <si>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</si>
  <si>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</si>
  <si>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</si>
  <si>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</si>
  <si>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</si>
  <si>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</si>
  <si>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</si>
  <si>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</si>
  <si>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</si>
  <si>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</si>
  <si>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</si>
  <si>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</si>
  <si>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</si>
  <si>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</si>
  <si>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</si>
  <si>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</si>
  <si>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</si>
  <si>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</si>
  <si>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</si>
  <si>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</si>
  <si>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</si>
  <si>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</si>
  <si>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</si>
  <si>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</si>
  <si>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</si>
  <si>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</si>
  <si>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</si>
  <si>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</si>
  <si>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</si>
  <si>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</si>
  <si>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</si>
  <si>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</si>
  <si>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</si>
  <si>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</si>
  <si>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</si>
  <si>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</si>
  <si>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</si>
  <si>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</si>
  <si>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</si>
  <si>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</si>
  <si>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</si>
  <si>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</si>
  <si>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</si>
  <si>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</si>
  <si>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</si>
  <si>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</si>
  <si>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</si>
  <si>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</si>
  <si>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</si>
  <si>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</si>
  <si>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</si>
  <si>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</si>
  <si>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</si>
  <si>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</si>
  <si>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</si>
  <si>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</si>
  <si>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</si>
  <si>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</si>
  <si>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</si>
  <si>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</si>
  <si>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</si>
  <si>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</si>
  <si>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</si>
  <si>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</si>
  <si>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</si>
  <si>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</si>
  <si>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</si>
  <si>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</si>
  <si>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</si>
  <si>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</si>
  <si>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</si>
  <si>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</si>
  <si>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</si>
  <si>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</si>
  <si>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</si>
  <si>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</si>
  <si>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</si>
  <si>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</si>
  <si>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</si>
  <si>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</si>
  <si>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</si>
  <si>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</si>
  <si>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</si>
  <si>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</si>
  <si>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</si>
  <si>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</si>
  <si>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</si>
  <si>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</si>
  <si>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</si>
  <si>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</si>
  <si>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</si>
  <si>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</si>
  <si>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</si>
  <si>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</si>
  <si>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</si>
  <si>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</si>
  <si>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</si>
  <si>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</si>
  <si>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</si>
  <si>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</si>
  <si>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</si>
  <si>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</si>
  <si>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</si>
  <si>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</si>
  <si>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</si>
  <si>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</si>
  <si>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</si>
  <si>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</si>
  <si>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</si>
  <si>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</si>
  <si>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</si>
  <si>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</si>
  <si>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</si>
  <si>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</si>
  <si>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</si>
  <si>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</si>
  <si>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</si>
  <si>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</si>
  <si>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</si>
  <si>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</si>
  <si>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</si>
  <si>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</si>
  <si>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</si>
  <si>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</si>
  <si>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</si>
  <si>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</si>
  <si>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</si>
  <si>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</si>
  <si>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</si>
  <si>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</si>
  <si>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</si>
  <si>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</si>
  <si>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</si>
  <si>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</si>
  <si>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</si>
  <si>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</si>
  <si>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</si>
  <si>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</si>
  <si>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</si>
  <si>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</si>
  <si>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</si>
  <si>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</si>
  <si>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</si>
  <si>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</si>
  <si>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</si>
  <si>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</si>
  <si>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</si>
  <si>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</si>
  <si>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</si>
  <si>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</si>
  <si>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</si>
  <si>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</si>
  <si>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</si>
  <si>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</si>
  <si>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</si>
  <si>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</si>
  <si>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</si>
  <si>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</si>
  <si>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</si>
  <si>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</si>
  <si>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</si>
  <si>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</si>
  <si>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</si>
  <si>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</si>
  <si>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</si>
  <si>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</si>
  <si>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</si>
  <si>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</si>
  <si>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</si>
  <si>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</si>
  <si>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</si>
  <si>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</si>
  <si>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</si>
  <si>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</si>
  <si>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</si>
  <si>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</si>
  <si>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</si>
  <si>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</si>
  <si>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</si>
  <si>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</si>
  <si>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</si>
  <si>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</si>
  <si>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</si>
  <si>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</si>
  <si>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</si>
  <si>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</si>
  <si>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</si>
  <si>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</si>
  <si>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</si>
  <si>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</si>
  <si>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</si>
  <si>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</si>
  <si>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</si>
  <si>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</si>
  <si>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</si>
  <si>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</si>
  <si>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</si>
  <si>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</si>
  <si>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</si>
  <si>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</si>
  <si>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</si>
  <si>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</si>
  <si>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</si>
  <si>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</si>
  <si>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</si>
  <si>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</si>
  <si>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</si>
  <si>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</si>
  <si>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</si>
  <si>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</si>
  <si>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</si>
  <si>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</si>
  <si>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</si>
  <si>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</si>
  <si>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</si>
  <si>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</si>
  <si>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</si>
  <si>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</si>
  <si>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</si>
  <si>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</si>
  <si>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</si>
  <si>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</si>
  <si>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</si>
  <si>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</si>
  <si>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</si>
  <si>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</si>
  <si>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</si>
  <si>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</si>
  <si>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</si>
  <si>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</si>
  <si>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</si>
  <si>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</si>
  <si>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</si>
  <si>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</si>
  <si>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</si>
  <si>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</si>
  <si>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</si>
  <si>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</si>
  <si>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</si>
  <si>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</si>
  <si>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</si>
  <si>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</si>
  <si>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</si>
  <si>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</si>
  <si>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</si>
  <si>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</si>
  <si>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</si>
  <si>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</si>
  <si>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</si>
  <si>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</si>
  <si>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</si>
  <si>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</si>
  <si>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</si>
  <si>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</si>
  <si>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</si>
  <si>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</si>
  <si>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</si>
  <si>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</si>
  <si>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</si>
  <si>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</si>
  <si>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</si>
  <si>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</si>
  <si>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</si>
  <si>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</si>
  <si>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</si>
  <si>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</si>
  <si>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</si>
  <si>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</si>
  <si>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</si>
  <si>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</si>
  <si>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</si>
  <si>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</si>
  <si>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</si>
  <si>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</si>
  <si>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</si>
  <si>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</si>
  <si>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</si>
  <si>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</si>
  <si>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</si>
  <si>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</si>
  <si>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</si>
  <si>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</si>
  <si>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</si>
  <si>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</si>
  <si>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</si>
  <si>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</si>
  <si>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</si>
  <si>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</si>
  <si>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</si>
  <si>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</si>
  <si>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</si>
  <si>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</si>
  <si>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</si>
  <si>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</si>
  <si>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</si>
  <si>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</si>
  <si>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</si>
  <si>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</si>
  <si>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</si>
  <si>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</si>
  <si>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</si>
  <si>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</si>
  <si>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</si>
  <si>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</si>
  <si>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</si>
  <si>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</si>
  <si>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</si>
  <si>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</si>
  <si>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</si>
  <si>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</si>
  <si>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</si>
  <si>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</si>
  <si>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</si>
  <si>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</si>
  <si>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</si>
  <si>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</si>
  <si>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</si>
  <si>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</si>
  <si>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</si>
  <si>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</si>
  <si>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</si>
  <si>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</si>
  <si>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</si>
  <si>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</si>
  <si>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</si>
  <si>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</si>
  <si>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</si>
  <si>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</si>
  <si>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</si>
  <si>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</si>
  <si>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</si>
  <si>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</si>
  <si>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</si>
  <si>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</si>
  <si>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</si>
  <si>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</si>
  <si>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</si>
  <si>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</si>
  <si>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</si>
  <si>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</si>
  <si>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</si>
  <si>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</si>
  <si>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</si>
  <si>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</si>
  <si>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</si>
  <si>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</si>
  <si>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</si>
  <si>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</si>
  <si>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</si>
  <si>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</si>
  <si>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</si>
  <si>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</si>
  <si>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</si>
  <si>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</si>
  <si>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</si>
  <si>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</si>
  <si>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</si>
  <si>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</si>
  <si>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</si>
  <si>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</si>
  <si>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</si>
  <si>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</si>
  <si>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</si>
  <si>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</si>
  <si>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</si>
  <si>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</si>
  <si>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</si>
  <si>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</si>
  <si>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</si>
  <si>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</si>
  <si>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</si>
  <si>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</si>
  <si>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</si>
  <si>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</si>
  <si>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</si>
  <si>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</si>
  <si>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</si>
  <si>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</si>
  <si>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</si>
  <si>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</si>
  <si>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</si>
  <si>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</si>
  <si>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</si>
  <si>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</si>
  <si>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</si>
  <si>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</si>
  <si>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</si>
  <si>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</si>
  <si>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</si>
  <si>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</si>
  <si>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</si>
  <si>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</si>
  <si>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</si>
  <si>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</si>
  <si>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</si>
  <si>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</si>
  <si>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</si>
  <si>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</si>
  <si>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</si>
  <si>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</si>
  <si>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</si>
  <si>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</si>
  <si>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</si>
  <si>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</si>
  <si>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</si>
  <si>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</si>
  <si>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</si>
  <si>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</si>
  <si>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</si>
  <si>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</si>
  <si>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</si>
  <si>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</si>
  <si>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</si>
  <si>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</si>
  <si>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</si>
  <si>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</si>
  <si>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</si>
  <si>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</si>
  <si>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</si>
  <si>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</si>
  <si>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</si>
  <si>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</si>
  <si>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</si>
  <si>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</si>
  <si>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</si>
  <si>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</si>
  <si>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</si>
  <si>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</si>
  <si>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</si>
  <si>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</si>
  <si>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</si>
  <si>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</si>
  <si>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</si>
  <si>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</si>
  <si>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</si>
  <si>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</si>
  <si>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</si>
  <si>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</si>
  <si>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</si>
  <si>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</si>
  <si>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</si>
  <si>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</si>
  <si>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</si>
  <si>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</si>
  <si>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</si>
  <si>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</si>
  <si>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</si>
  <si>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</si>
  <si>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</si>
  <si>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</si>
  <si>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</si>
  <si>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</si>
  <si>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</si>
  <si>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</si>
  <si>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</si>
  <si>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</si>
  <si>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</si>
  <si>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</si>
  <si>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</si>
  <si>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</si>
  <si>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</si>
  <si>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</si>
  <si>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</si>
  <si>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</si>
  <si>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</si>
  <si>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</si>
  <si>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</si>
  <si>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</si>
  <si>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</si>
  <si>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</si>
  <si>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</si>
  <si>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</si>
  <si>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</si>
  <si>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</si>
  <si>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</si>
  <si>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</si>
  <si>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</si>
  <si>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</si>
  <si>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</si>
  <si>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</si>
  <si>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</si>
  <si>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</si>
  <si>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</si>
  <si>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</si>
  <si>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</si>
  <si>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</si>
  <si>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</si>
  <si>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</si>
  <si>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</si>
  <si>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</si>
  <si>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</si>
  <si>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</si>
  <si>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</si>
  <si>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</si>
  <si>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</si>
  <si>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</si>
  <si>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</si>
  <si>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</si>
  <si>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</si>
  <si>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</si>
  <si>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</si>
  <si>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</si>
  <si>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</si>
  <si>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</si>
  <si>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</si>
  <si>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</si>
  <si>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</si>
  <si>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</si>
  <si>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</si>
  <si>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</si>
  <si>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</si>
  <si>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</si>
  <si>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</si>
  <si>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</si>
  <si>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</si>
  <si>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</si>
  <si>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</si>
  <si>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</si>
  <si>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</si>
  <si>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</si>
  <si>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</si>
  <si>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</si>
  <si>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</si>
  <si>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</si>
  <si>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</si>
  <si>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</si>
  <si>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</si>
  <si>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</si>
  <si>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</si>
  <si>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</si>
  <si>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</si>
  <si>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</si>
  <si>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</si>
  <si>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</si>
  <si>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</si>
  <si>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</si>
  <si>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</si>
  <si>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</si>
  <si>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</si>
  <si>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</si>
  <si>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</si>
  <si>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</si>
  <si>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</si>
  <si>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</si>
  <si>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</si>
  <si>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</si>
  <si>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</si>
  <si>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</si>
  <si>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</si>
  <si>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</si>
  <si>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</si>
  <si>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</si>
  <si>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</si>
  <si>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</si>
  <si>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</si>
  <si>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</si>
  <si>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</si>
  <si>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</si>
  <si>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</si>
  <si>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</si>
  <si>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</si>
  <si>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</si>
  <si>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</si>
  <si>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</si>
  <si>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</si>
  <si>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</si>
  <si>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</si>
  <si>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</si>
  <si>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</si>
  <si>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</si>
  <si>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</si>
  <si>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</si>
  <si>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</si>
  <si>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</si>
  <si>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</si>
  <si>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</si>
  <si>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</si>
  <si>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</si>
  <si>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</si>
  <si>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</si>
  <si>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</si>
  <si>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</si>
  <si>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</si>
  <si>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</si>
  <si>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</si>
  <si>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</si>
  <si>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</si>
  <si>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</si>
  <si>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</si>
  <si>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</si>
  <si>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</si>
  <si>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</si>
  <si>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</si>
  <si>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</si>
  <si>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</si>
  <si>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</si>
  <si>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</si>
  <si>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</si>
  <si>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</si>
  <si>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</si>
  <si>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</si>
  <si>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</si>
  <si>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</si>
  <si>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</si>
  <si>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</si>
  <si>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</si>
  <si>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</si>
  <si>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</si>
  <si>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</si>
  <si>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</si>
  <si>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</si>
  <si>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</si>
  <si>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</si>
  <si>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</si>
  <si>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</si>
  <si>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</si>
  <si>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</si>
  <si>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</si>
  <si>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</si>
  <si>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</si>
  <si>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</si>
  <si>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</si>
  <si>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</si>
  <si>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</si>
  <si>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</si>
  <si>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</si>
  <si>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</si>
  <si>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</si>
  <si>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</si>
  <si>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</si>
  <si>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</si>
  <si>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</si>
  <si>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</si>
  <si>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</si>
  <si>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</si>
  <si>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</si>
  <si>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</si>
  <si>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</si>
  <si>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</si>
  <si>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</si>
  <si>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</si>
  <si>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</si>
  <si>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</si>
  <si>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</si>
  <si>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</si>
  <si>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</si>
  <si>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</si>
  <si>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</si>
  <si>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</si>
  <si>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</si>
  <si>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</si>
  <si>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</si>
  <si>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</si>
  <si>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</si>
  <si>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</si>
  <si>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</si>
  <si>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</si>
  <si>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</si>
  <si>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</si>
  <si>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</si>
  <si>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</si>
  <si>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</si>
  <si>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</si>
  <si>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</si>
  <si>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</si>
  <si>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</si>
  <si>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</si>
  <si>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</si>
  <si>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</si>
  <si>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</si>
  <si>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</si>
  <si>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</si>
  <si>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</si>
  <si>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</si>
  <si>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</si>
  <si>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</si>
  <si>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</si>
  <si>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</si>
  <si>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</si>
  <si>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</si>
  <si>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</si>
  <si>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</si>
  <si>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</si>
  <si>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</si>
  <si>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</si>
  <si>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</si>
  <si>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</si>
  <si>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</si>
  <si>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</si>
  <si>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</si>
  <si>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</si>
  <si>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</si>
  <si>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</si>
  <si>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</si>
  <si>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</si>
  <si>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</si>
  <si>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</si>
  <si>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</si>
  <si>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</si>
  <si>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</si>
  <si>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</si>
  <si>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</si>
  <si>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</si>
  <si>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</si>
  <si>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</si>
  <si>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</si>
  <si>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</si>
  <si>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</si>
  <si>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</si>
  <si>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</si>
  <si>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</si>
  <si>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</si>
  <si>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</si>
  <si>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</si>
  <si>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</si>
  <si>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</si>
  <si>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</si>
  <si>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</si>
  <si>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</si>
  <si>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</si>
  <si>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</si>
  <si>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</si>
  <si>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</si>
  <si>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</si>
  <si>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</si>
  <si>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</si>
  <si>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</si>
  <si>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</si>
  <si>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</si>
  <si>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</si>
  <si>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</si>
  <si>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</si>
  <si>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</si>
  <si>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</si>
  <si>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</si>
  <si>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</si>
  <si>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</si>
  <si>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</si>
  <si>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</si>
  <si>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</si>
  <si>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</si>
  <si>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</si>
  <si>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</si>
  <si>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</si>
  <si>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</si>
  <si>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</si>
  <si>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</si>
  <si>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</si>
  <si>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</si>
  <si>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</si>
  <si>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</si>
  <si>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</si>
  <si>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</si>
  <si>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</si>
  <si>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</si>
  <si>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</si>
  <si>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</si>
  <si>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</si>
  <si>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</si>
  <si>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</si>
  <si>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</si>
  <si>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</si>
  <si>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</si>
  <si>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</si>
  <si>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</si>
  <si>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</si>
  <si>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</si>
  <si>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</si>
  <si>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</si>
  <si>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</si>
  <si>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</si>
  <si>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</si>
  <si>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</si>
  <si>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</si>
  <si>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</si>
  <si>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</si>
  <si>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</si>
  <si>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</si>
  <si>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</si>
  <si>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</si>
  <si>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</si>
  <si>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</si>
  <si>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</si>
  <si>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</si>
  <si>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</si>
  <si>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</si>
  <si>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</si>
  <si>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</si>
  <si>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</si>
  <si>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</si>
  <si>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</si>
  <si>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</si>
  <si>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</si>
  <si>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</si>
  <si>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</si>
  <si>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</si>
  <si>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</si>
  <si>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</si>
  <si>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</si>
  <si>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</si>
  <si>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</si>
  <si>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</si>
  <si>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</si>
  <si>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</si>
  <si>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</si>
  <si>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</si>
  <si>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</si>
  <si>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</si>
  <si>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</si>
  <si>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</si>
  <si>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</si>
  <si>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</si>
  <si>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</si>
  <si>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</si>
  <si>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</si>
  <si>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</si>
  <si>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</si>
  <si>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</si>
  <si>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</si>
  <si>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</si>
  <si>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</si>
  <si>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</si>
  <si>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</si>
  <si>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</si>
  <si>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</si>
  <si>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</si>
  <si>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</si>
  <si>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</si>
  <si>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</si>
  <si>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</si>
  <si>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</si>
  <si>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</si>
  <si>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</si>
  <si>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</si>
  <si>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</si>
  <si>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</si>
  <si>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</si>
  <si>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</si>
  <si>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</si>
  <si>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</si>
  <si>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</si>
  <si>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</si>
  <si>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</si>
  <si>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</si>
  <si>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</si>
  <si>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</si>
  <si>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</si>
  <si>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</si>
  <si>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</si>
  <si>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</si>
  <si>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</si>
  <si>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</si>
  <si>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</si>
  <si>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</si>
  <si>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</si>
  <si>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</si>
  <si>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</si>
  <si>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</si>
  <si>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</si>
  <si>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</si>
  <si>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</si>
  <si>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</si>
  <si>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</si>
  <si>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</si>
  <si>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</si>
  <si>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</si>
  <si>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</si>
  <si>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</si>
  <si>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</si>
  <si>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</si>
  <si>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</si>
  <si>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</si>
  <si>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</si>
  <si>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</si>
  <si>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</si>
  <si>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</si>
  <si>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</si>
  <si>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</si>
  <si>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</si>
  <si>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</si>
  <si>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</si>
  <si>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</si>
  <si>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</si>
  <si>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</si>
  <si>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</si>
  <si>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</si>
  <si>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</si>
  <si>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</si>
  <si>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</si>
  <si>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</si>
  <si>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</si>
  <si>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</si>
  <si>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</si>
  <si>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</si>
  <si>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</si>
  <si>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</si>
  <si>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</si>
  <si>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</si>
  <si>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</si>
  <si>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</si>
  <si>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</si>
  <si>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</si>
  <si>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</si>
  <si>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</si>
  <si>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</si>
  <si>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</si>
  <si>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</si>
  <si>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</si>
  <si>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</si>
  <si>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</si>
  <si>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</si>
  <si>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</si>
  <si>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</si>
  <si>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</si>
  <si>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</si>
  <si>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</si>
  <si>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</si>
  <si>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</si>
  <si>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</si>
  <si>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</si>
  <si>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</si>
  <si>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</si>
  <si>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</si>
  <si>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</si>
  <si>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</si>
  <si>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</si>
  <si>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</si>
  <si>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</si>
  <si>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</si>
  <si>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</si>
  <si>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</si>
  <si>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</si>
  <si>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</si>
  <si>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</si>
  <si>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</si>
  <si>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</si>
  <si>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</si>
  <si>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</si>
  <si>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</si>
  <si>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</si>
  <si>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</si>
  <si>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</si>
  <si>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</si>
  <si>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</si>
  <si>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</si>
  <si>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</si>
  <si>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</si>
  <si>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</si>
  <si>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</si>
  <si>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</si>
  <si>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</si>
  <si>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</si>
  <si>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</si>
  <si>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</si>
  <si>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</si>
  <si>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</si>
  <si>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</si>
  <si>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</si>
  <si>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</si>
  <si>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</si>
  <si>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</si>
  <si>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</si>
  <si>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</si>
  <si>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</si>
  <si>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</si>
  <si>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</si>
  <si>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</si>
  <si>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</si>
  <si>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</si>
  <si>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</si>
  <si>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</si>
  <si>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</si>
  <si>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</si>
  <si>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</si>
  <si>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</si>
  <si>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</si>
  <si>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</si>
  <si>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</si>
  <si>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</si>
  <si>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</si>
  <si>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</si>
  <si>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</si>
  <si>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</si>
  <si>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</si>
  <si>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</si>
  <si>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</si>
  <si>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</si>
  <si>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</si>
  <si>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</si>
  <si>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</si>
  <si>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</si>
  <si>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</si>
  <si>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</si>
  <si>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</si>
  <si>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</si>
  <si>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</si>
  <si>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</si>
  <si>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</si>
  <si>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</si>
  <si>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</si>
  <si>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</si>
  <si>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</si>
  <si>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</si>
  <si>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</si>
  <si>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</si>
  <si>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</si>
  <si>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</si>
  <si>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</si>
  <si>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</si>
  <si>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</si>
  <si>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</si>
  <si>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</si>
  <si>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</si>
  <si>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</si>
  <si>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</si>
  <si>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</si>
  <si>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</si>
  <si>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</si>
  <si>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</si>
  <si>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</si>
  <si>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</si>
  <si>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</si>
  <si>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</si>
  <si>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</si>
  <si>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</si>
  <si>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</si>
  <si>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</si>
  <si>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</si>
  <si>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</si>
  <si>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</si>
  <si>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</si>
  <si>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</si>
  <si>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</si>
  <si>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</si>
  <si>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</si>
  <si>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</si>
  <si>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</si>
  <si>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</si>
  <si>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</si>
  <si>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</si>
  <si>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</si>
  <si>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</si>
  <si>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</si>
  <si>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</si>
  <si>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</si>
  <si>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</si>
  <si>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</si>
  <si>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</si>
  <si>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</si>
  <si>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</si>
  <si>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</si>
  <si>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</si>
  <si>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</si>
  <si>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</si>
  <si>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</si>
  <si>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</si>
  <si>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</si>
  <si>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</si>
  <si>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</si>
  <si>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</si>
  <si>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</si>
  <si>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</si>
  <si>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</si>
  <si>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</si>
  <si>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</si>
  <si>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</si>
  <si>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</si>
  <si>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</si>
  <si>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</si>
  <si>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</si>
  <si>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</si>
  <si>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</si>
  <si>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</si>
  <si>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</si>
  <si>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</si>
  <si>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</si>
  <si>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</si>
  <si>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</si>
  <si>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</si>
  <si>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</si>
  <si>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</si>
  <si>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</si>
  <si>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</si>
  <si>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</si>
  <si>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</si>
  <si>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</si>
  <si>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</si>
  <si>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</si>
  <si>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</si>
  <si>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</si>
  <si>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</si>
  <si>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</si>
  <si>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</si>
  <si>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</si>
  <si>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</si>
  <si>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</si>
  <si>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</si>
  <si>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</si>
  <si>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</si>
  <si>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</si>
  <si>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</si>
  <si>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</si>
  <si>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</si>
  <si>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</si>
  <si>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</si>
  <si>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</si>
  <si>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</si>
  <si>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</si>
  <si>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</si>
  <si>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</si>
  <si>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</si>
  <si>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</si>
  <si>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</si>
  <si>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</si>
  <si>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</si>
  <si>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</si>
  <si>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</si>
  <si>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</si>
  <si>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</si>
  <si>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</si>
  <si>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</si>
  <si>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</si>
  <si>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</si>
  <si>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</si>
  <si>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</si>
  <si>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</si>
  <si>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</si>
  <si>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</si>
  <si>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</si>
  <si>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</si>
  <si>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</si>
  <si>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</si>
  <si>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</si>
  <si>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</si>
  <si>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</si>
  <si>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</si>
  <si>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</si>
  <si>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</si>
  <si>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</si>
  <si>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</si>
  <si>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</si>
  <si>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</si>
  <si>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</si>
  <si>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</si>
  <si>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</si>
  <si>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</si>
  <si>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</si>
  <si>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</si>
  <si>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</si>
  <si>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</si>
  <si>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</si>
  <si>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</si>
  <si>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</si>
  <si>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</si>
  <si>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</si>
  <si>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</si>
  <si>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</si>
  <si>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</si>
  <si>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</si>
  <si>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</si>
  <si>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</si>
  <si>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</si>
  <si>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</si>
  <si>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</si>
  <si>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</si>
  <si>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</si>
  <si>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</si>
  <si>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</si>
  <si>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</si>
  <si>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</si>
  <si>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</si>
  <si>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</si>
  <si>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</si>
  <si>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</si>
  <si>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</si>
  <si>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</si>
  <si>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</si>
  <si>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</si>
  <si>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</si>
  <si>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</si>
  <si>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</si>
  <si>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</si>
  <si>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</si>
  <si>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</si>
  <si>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</si>
  <si>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</si>
  <si>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</si>
  <si>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</si>
  <si>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</si>
  <si>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</si>
  <si>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</si>
  <si>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</si>
  <si>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</si>
  <si>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</si>
  <si>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</si>
  <si>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</si>
  <si>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</si>
  <si>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</si>
  <si>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</si>
  <si>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</si>
  <si>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</si>
  <si>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</si>
  <si>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</si>
  <si>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</si>
  <si>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</si>
  <si>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</si>
  <si>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</si>
  <si>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</si>
  <si>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</si>
  <si>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</si>
  <si>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</si>
  <si>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</si>
  <si>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</si>
  <si>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</si>
  <si>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</si>
  <si>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</si>
  <si>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</si>
  <si>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</si>
  <si>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</si>
  <si>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</si>
  <si>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</si>
  <si>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</si>
  <si>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</si>
  <si>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</si>
  <si>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</si>
  <si>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</si>
  <si>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</si>
  <si>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</si>
  <si>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</si>
  <si>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</si>
  <si>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</si>
  <si>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</si>
  <si>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</si>
  <si>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</si>
  <si>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</si>
  <si>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</si>
  <si>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</si>
  <si>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</si>
  <si>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</si>
  <si>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</si>
  <si>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</si>
  <si>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</si>
  <si>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</si>
  <si>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</si>
  <si>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</si>
  <si>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</si>
  <si>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</si>
  <si>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</si>
  <si>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</si>
  <si>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</si>
  <si>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</si>
  <si>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</si>
  <si>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</si>
  <si>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</si>
  <si>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</si>
  <si>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</si>
  <si>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</si>
  <si>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</si>
  <si>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</si>
  <si>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</si>
  <si>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</si>
  <si>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</si>
  <si>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</si>
  <si>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</si>
  <si>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</si>
  <si>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</si>
  <si>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</si>
  <si>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</si>
  <si>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</si>
  <si>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</si>
  <si>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</si>
  <si>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</si>
  <si>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</si>
  <si>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</si>
  <si>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</si>
  <si>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</si>
  <si>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</si>
  <si>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</si>
  <si>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</si>
  <si>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</si>
  <si>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</si>
  <si>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</si>
  <si>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</si>
  <si>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</si>
  <si>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</si>
  <si>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</si>
  <si>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</si>
  <si>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</si>
  <si>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</si>
  <si>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</si>
  <si>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</si>
  <si>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</si>
  <si>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</si>
  <si>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</si>
  <si>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</si>
  <si>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</si>
  <si>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</si>
  <si>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</si>
  <si>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</si>
  <si>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</si>
  <si>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</si>
  <si>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</si>
  <si>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</si>
  <si>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</si>
  <si>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</si>
  <si>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</si>
  <si>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</si>
  <si>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</si>
  <si>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</si>
  <si>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</si>
  <si>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</si>
  <si>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</si>
  <si>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</si>
  <si>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</si>
  <si>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</si>
  <si>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</si>
  <si>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</si>
  <si>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</si>
  <si>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</si>
  <si>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</si>
  <si>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</si>
  <si>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</si>
  <si>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</si>
  <si>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</si>
  <si>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</si>
  <si>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</si>
  <si>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</si>
  <si>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</si>
  <si>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</si>
  <si>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</si>
  <si>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</si>
  <si>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</si>
  <si>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</si>
  <si>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</si>
  <si>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</si>
  <si>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</si>
  <si>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</si>
  <si>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</si>
  <si>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</si>
  <si>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</si>
  <si>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</si>
  <si>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</si>
  <si>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</si>
  <si>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</si>
  <si>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</si>
  <si>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</si>
  <si>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</si>
  <si>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</si>
  <si>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</si>
  <si>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</si>
  <si>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</si>
  <si>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</si>
  <si>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</si>
  <si>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</si>
  <si>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</si>
  <si>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</si>
  <si>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</si>
  <si>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</si>
  <si>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</si>
  <si>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</si>
  <si>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</si>
  <si>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</si>
  <si>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</si>
  <si>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</si>
  <si>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</si>
  <si>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</si>
  <si>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</si>
  <si>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</si>
  <si>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</si>
  <si>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</si>
  <si>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</si>
  <si>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</si>
  <si>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</si>
  <si>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</si>
  <si>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</si>
  <si>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</si>
  <si>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</si>
  <si>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</si>
  <si>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</si>
  <si>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</si>
  <si>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</si>
  <si>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</si>
  <si>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</si>
  <si>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</si>
  <si>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</si>
  <si>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</si>
  <si>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</si>
  <si>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</si>
  <si>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</si>
  <si>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</si>
  <si>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</si>
  <si>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</si>
  <si>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</si>
  <si>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</si>
  <si>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</si>
  <si>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</si>
  <si>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</si>
  <si>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</si>
  <si>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</si>
  <si>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</si>
  <si>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</si>
  <si>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</si>
  <si>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</si>
  <si>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</si>
  <si>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</si>
  <si>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</si>
  <si>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</si>
  <si>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</si>
  <si>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</si>
  <si>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</si>
  <si>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</si>
  <si>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</si>
  <si>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</si>
  <si>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</si>
  <si>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</si>
  <si>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</si>
  <si>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</si>
  <si>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</si>
  <si>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</si>
  <si>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</si>
  <si>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</si>
  <si>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</si>
  <si>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</si>
  <si>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</si>
  <si>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</si>
  <si>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</si>
  <si>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</si>
  <si>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</si>
  <si>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</si>
  <si>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</si>
  <si>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</si>
  <si>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</si>
  <si>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</si>
  <si>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</si>
  <si>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</si>
  <si>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</si>
  <si>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</si>
  <si>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</si>
  <si>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</si>
  <si>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</si>
  <si>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</si>
  <si>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</si>
  <si>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</si>
  <si>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</si>
  <si>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</si>
  <si>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</si>
  <si>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</si>
  <si>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</si>
  <si>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</si>
  <si>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</si>
  <si>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</si>
  <si>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</si>
  <si>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</si>
  <si>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</si>
  <si>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</si>
  <si>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</si>
  <si>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</si>
  <si>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</si>
  <si>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</si>
  <si>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</si>
  <si>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</si>
  <si>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</si>
  <si>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</si>
  <si>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</si>
  <si>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</si>
  <si>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</si>
  <si>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</si>
  <si>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</si>
  <si>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</si>
  <si>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</si>
  <si>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</si>
  <si>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</si>
  <si>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</si>
  <si>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</si>
  <si>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</si>
  <si>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</si>
  <si>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</si>
  <si>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</si>
  <si>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</si>
  <si>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</si>
  <si>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</si>
  <si>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</si>
  <si>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</si>
  <si>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</si>
  <si>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</si>
  <si>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</si>
  <si>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</si>
  <si>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</si>
  <si>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</si>
  <si>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</si>
  <si>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</si>
  <si>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</si>
  <si>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</si>
  <si>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</si>
  <si>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</si>
  <si>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</si>
  <si>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</si>
  <si>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</si>
  <si>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</si>
  <si>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</si>
  <si>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</si>
  <si>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</si>
  <si>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</si>
  <si>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</si>
  <si>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</si>
  <si>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</si>
  <si>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</si>
  <si>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</si>
  <si>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</si>
  <si>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</si>
  <si>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</si>
  <si>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</si>
  <si>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</si>
  <si>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</si>
  <si>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</si>
  <si>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</si>
  <si>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</si>
  <si>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</si>
  <si>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</si>
  <si>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</si>
  <si>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</si>
  <si>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</si>
  <si>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</si>
  <si>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</si>
  <si>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</si>
  <si>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</si>
  <si>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</si>
  <si>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</si>
  <si>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</si>
  <si>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</si>
  <si>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</si>
  <si>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</si>
  <si>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</si>
  <si>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</si>
  <si>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</si>
  <si>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</si>
  <si>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</si>
  <si>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</si>
  <si>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</si>
  <si>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</si>
  <si>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</si>
  <si>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</si>
  <si>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</si>
  <si>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</si>
  <si>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</si>
  <si>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</si>
  <si>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</si>
  <si>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</si>
  <si>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</si>
  <si>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</si>
  <si>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</si>
  <si>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</si>
  <si>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</si>
  <si>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</si>
  <si>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</si>
  <si>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</si>
  <si>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</si>
  <si>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</si>
  <si>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</si>
  <si>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</si>
  <si>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</si>
  <si>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</si>
  <si>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</si>
  <si>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</si>
  <si>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</si>
  <si>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</si>
  <si>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</si>
  <si>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</si>
  <si>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</si>
  <si>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</si>
  <si>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</si>
  <si>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</si>
  <si>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</si>
  <si>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</si>
  <si>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</si>
  <si>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</si>
  <si>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</si>
  <si>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</si>
  <si>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</si>
  <si>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</si>
  <si>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</si>
  <si>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</si>
  <si>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</si>
  <si>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</si>
  <si>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</si>
  <si>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</si>
  <si>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</si>
  <si>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</si>
  <si>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</si>
  <si>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</si>
  <si>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</si>
  <si>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</si>
  <si>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</si>
  <si>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</si>
  <si>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</si>
  <si>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</si>
  <si>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</si>
  <si>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</si>
  <si>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</si>
  <si>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</si>
  <si>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</si>
  <si>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</si>
  <si>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</si>
  <si>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</si>
  <si>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</si>
  <si>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</si>
  <si>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</si>
  <si>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</si>
  <si>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</si>
  <si>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</si>
  <si>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</si>
  <si>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</si>
  <si>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</si>
  <si>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</si>
  <si>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</si>
  <si>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</si>
  <si>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</si>
  <si>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</si>
  <si>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</si>
  <si>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</si>
  <si>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</si>
  <si>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</si>
  <si>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</si>
  <si>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</si>
  <si>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</si>
  <si>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</si>
  <si>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</si>
  <si>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</si>
  <si>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</si>
  <si>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</si>
  <si>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</si>
  <si>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</si>
  <si>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</si>
  <si>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</si>
  <si>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</si>
  <si>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</si>
  <si>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</si>
  <si>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</si>
  <si>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</si>
  <si>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</si>
  <si>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</si>
  <si>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</si>
  <si>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</si>
  <si>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</si>
  <si>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</si>
  <si>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</si>
  <si>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</si>
  <si>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</si>
  <si>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</si>
  <si>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</si>
  <si>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</si>
  <si>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</si>
  <si>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</si>
  <si>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</si>
  <si>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</si>
  <si>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</si>
  <si>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</si>
  <si>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</si>
  <si>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</si>
  <si>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</si>
  <si>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</si>
  <si>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</si>
  <si>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</si>
  <si>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</si>
  <si>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</si>
  <si>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</si>
  <si>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</si>
  <si>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</si>
  <si>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</si>
  <si>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</si>
  <si>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</si>
  <si>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</si>
  <si>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</si>
  <si>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</si>
  <si>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</si>
  <si>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</si>
  <si>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</si>
  <si>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</si>
  <si>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</si>
  <si>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</si>
  <si>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</si>
  <si>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</si>
  <si>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</si>
  <si>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</si>
  <si>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</si>
  <si>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</si>
  <si>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</si>
  <si>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</si>
  <si>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</si>
  <si>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</si>
  <si>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</si>
  <si>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</si>
  <si>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</si>
  <si>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</si>
  <si>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</si>
  <si>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</si>
  <si>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</si>
  <si>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</si>
  <si>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</si>
  <si>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</si>
  <si>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</si>
  <si>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</si>
  <si>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</si>
  <si>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</si>
  <si>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</si>
  <si>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</si>
  <si>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</si>
  <si>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</si>
  <si>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</si>
  <si>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</si>
  <si>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</si>
  <si>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</si>
  <si>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</si>
  <si>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</si>
  <si>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</si>
  <si>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</si>
  <si>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</si>
  <si>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</si>
  <si>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</si>
  <si>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</si>
  <si>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</si>
  <si>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</si>
  <si>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</si>
  <si>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</si>
  <si>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</si>
  <si>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</si>
  <si>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</si>
  <si>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</si>
  <si>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</si>
  <si>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</si>
  <si>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</si>
  <si>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</si>
  <si>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</si>
  <si>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</si>
  <si>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</si>
  <si>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</si>
  <si>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</si>
  <si>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</si>
  <si>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</si>
  <si>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</si>
  <si>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</si>
  <si>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</si>
  <si>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</si>
  <si>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</si>
  <si>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</si>
  <si>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</si>
  <si>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</si>
  <si>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</si>
  <si>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</si>
  <si>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</si>
  <si>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</si>
  <si>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</si>
  <si>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</si>
  <si>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</si>
  <si>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</si>
  <si>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</si>
  <si>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</si>
  <si>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</si>
  <si>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</si>
  <si>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</si>
  <si>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</si>
  <si>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</si>
  <si>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</si>
  <si>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</si>
  <si>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</si>
  <si>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</si>
  <si>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</si>
  <si>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</si>
  <si>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</si>
  <si>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</si>
  <si>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</si>
  <si>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</si>
  <si>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</si>
  <si>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</si>
  <si>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</si>
  <si>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</si>
  <si>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</si>
  <si>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</si>
  <si>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</si>
  <si>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</si>
  <si>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</si>
  <si>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</si>
  <si>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</si>
  <si>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</si>
  <si>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</si>
  <si>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</si>
  <si>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</si>
  <si>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</si>
  <si>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</si>
  <si>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</si>
  <si>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</si>
  <si>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</si>
  <si>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</si>
  <si>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</si>
  <si>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</si>
  <si>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</si>
  <si>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</si>
  <si>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</si>
  <si>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</si>
  <si>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</si>
  <si>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</si>
  <si>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</si>
  <si>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</si>
  <si>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</si>
  <si>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</si>
  <si>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</si>
  <si>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</si>
  <si>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</si>
  <si>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</si>
  <si>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</si>
  <si>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</si>
  <si>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</si>
  <si>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</si>
  <si>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</si>
  <si>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</si>
  <si>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</si>
  <si>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</si>
  <si>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</si>
  <si>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</si>
  <si>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</si>
  <si>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</si>
  <si>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</si>
  <si>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</si>
  <si>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</si>
  <si>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</si>
  <si>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</si>
  <si>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</si>
  <si>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</si>
  <si>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</si>
  <si>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</si>
  <si>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</si>
  <si>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</si>
  <si>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</si>
  <si>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</si>
  <si>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</si>
  <si>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</si>
  <si>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</si>
  <si>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</si>
  <si>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</si>
  <si>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</si>
  <si>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</si>
  <si>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</si>
  <si>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</si>
  <si>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</si>
  <si>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</si>
  <si>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</si>
  <si>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</si>
  <si>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</si>
  <si>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</si>
  <si>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</si>
  <si>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</si>
  <si>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</si>
  <si>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</si>
  <si>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</si>
  <si>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</si>
  <si>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</si>
  <si>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</si>
  <si>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</si>
  <si>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</si>
  <si>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</si>
  <si>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</si>
  <si>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</si>
  <si>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</si>
  <si>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</si>
  <si>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</si>
  <si>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</si>
  <si>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</si>
  <si>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</si>
  <si>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</si>
  <si>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</si>
  <si>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</si>
  <si>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</si>
  <si>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</si>
  <si>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</si>
  <si>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</si>
  <si>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</si>
  <si>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</si>
  <si>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</si>
  <si>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</si>
  <si>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</si>
  <si>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</si>
  <si>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</si>
  <si>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</si>
  <si>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</si>
  <si>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</si>
  <si>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</si>
  <si>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</si>
  <si>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</si>
  <si>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</si>
  <si>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</si>
  <si>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</si>
  <si>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</si>
  <si>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</si>
  <si>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</si>
  <si>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</si>
  <si>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</si>
  <si>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</si>
  <si>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</si>
  <si>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</si>
  <si>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</si>
  <si>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</si>
  <si>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</si>
  <si>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</si>
  <si>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</si>
  <si>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</si>
  <si>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</si>
  <si>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</si>
  <si>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</si>
  <si>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</si>
  <si>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</si>
  <si>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</si>
  <si>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</si>
  <si>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</si>
  <si>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</si>
  <si>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</si>
  <si>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</si>
  <si>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</si>
  <si>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</si>
  <si>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</si>
  <si>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</si>
  <si>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</si>
  <si>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</si>
  <si>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</si>
  <si>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</si>
  <si>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</si>
  <si>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</si>
  <si>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</si>
  <si>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</si>
  <si>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</si>
  <si>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</si>
  <si>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</si>
  <si>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</si>
  <si>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</si>
  <si>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</si>
  <si>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</si>
  <si>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</si>
  <si>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</si>
  <si>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</si>
  <si>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</si>
  <si>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</si>
  <si>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</si>
  <si>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</si>
  <si>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</si>
  <si>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</si>
  <si>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</si>
  <si>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</si>
  <si>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</si>
  <si>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</si>
  <si>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</si>
  <si>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</si>
  <si>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</si>
  <si>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</si>
  <si>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</si>
  <si>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</si>
  <si>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</si>
  <si>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</si>
  <si>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</si>
  <si>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</si>
  <si>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</si>
  <si>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</si>
  <si>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</si>
  <si>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</si>
  <si>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</si>
  <si>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</si>
  <si>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</si>
  <si>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</si>
  <si>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</si>
  <si>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</si>
  <si>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</si>
  <si>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</si>
  <si>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</si>
  <si>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</si>
  <si>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</si>
  <si>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</si>
  <si>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</si>
  <si>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</si>
  <si>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</si>
  <si>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</si>
  <si>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</si>
  <si>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</si>
  <si>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</si>
  <si>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</si>
  <si>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</si>
  <si>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</si>
  <si>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</si>
  <si>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</si>
  <si>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</si>
  <si>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</si>
  <si>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</si>
  <si>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</si>
  <si>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</si>
  <si>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</si>
  <si>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</si>
  <si>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</si>
  <si>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</si>
  <si>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</si>
  <si>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</si>
  <si>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</si>
  <si>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</si>
  <si>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</si>
  <si>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</si>
  <si>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</si>
  <si>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</si>
  <si>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</si>
  <si>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</si>
  <si>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</si>
  <si>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</si>
  <si>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</si>
  <si>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</si>
  <si>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</si>
  <si>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</si>
  <si>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</si>
  <si>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</si>
  <si>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</si>
  <si>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</si>
  <si>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</si>
  <si>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</si>
  <si>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</si>
  <si>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</si>
  <si>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</si>
  <si>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</si>
  <si>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</si>
  <si>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</si>
  <si>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</si>
  <si>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</si>
  <si>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</si>
  <si>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</si>
  <si>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</si>
  <si>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</si>
  <si>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</si>
  <si>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</si>
  <si>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</si>
  <si>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</si>
  <si>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</si>
  <si>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</si>
  <si>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</si>
  <si>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</si>
  <si>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</si>
  <si>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</si>
  <si>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</si>
  <si>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</si>
  <si>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</si>
  <si>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</si>
  <si>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</si>
  <si>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</si>
  <si>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</si>
  <si>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</si>
  <si>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</si>
  <si>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</si>
  <si>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</si>
  <si>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</si>
  <si>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</si>
  <si>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</si>
  <si>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</si>
  <si>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</si>
  <si>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</si>
  <si>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</si>
  <si>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</si>
  <si>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</si>
  <si>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</si>
  <si>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</si>
  <si>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</si>
  <si>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</si>
  <si>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</si>
  <si>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</si>
  <si>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</si>
  <si>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</si>
  <si>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</si>
  <si>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</si>
  <si>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</si>
  <si>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</si>
  <si>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</si>
  <si>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</si>
  <si>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</si>
  <si>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</si>
  <si>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</si>
  <si>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</si>
  <si>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</si>
  <si>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</si>
  <si>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</si>
  <si>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</si>
  <si>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</si>
  <si>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</si>
  <si>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</si>
  <si>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</si>
  <si>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</si>
  <si>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</si>
  <si>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</si>
  <si>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</si>
  <si>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</si>
  <si>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</si>
  <si>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</si>
  <si>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</si>
  <si>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</si>
  <si>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</si>
  <si>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</si>
  <si>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</si>
  <si>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</si>
  <si>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</si>
  <si>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</si>
  <si>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</si>
  <si>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</si>
  <si>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</si>
  <si>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</si>
  <si>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</si>
  <si>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</si>
  <si>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</si>
  <si>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</si>
  <si>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</si>
  <si>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</si>
  <si>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</si>
  <si>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</si>
  <si>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</si>
  <si>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</si>
  <si>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</si>
  <si>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</si>
  <si>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</si>
  <si>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</si>
  <si>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</si>
  <si>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</si>
  <si>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</si>
  <si>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</si>
  <si>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</si>
  <si>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</si>
  <si>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</si>
  <si>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</si>
  <si>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</si>
  <si>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</si>
  <si>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</si>
  <si>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</si>
  <si>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</si>
  <si>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</si>
  <si>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</si>
  <si>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</si>
  <si>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</si>
  <si>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</si>
  <si>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</si>
  <si>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</si>
  <si>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</si>
  <si>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</si>
  <si>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</si>
  <si>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</si>
  <si>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</si>
  <si>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</si>
  <si>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</si>
  <si>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</si>
  <si>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</si>
  <si>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</si>
  <si>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</si>
  <si>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</si>
  <si>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</si>
  <si>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</si>
  <si>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</si>
  <si>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</si>
  <si>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</si>
  <si>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</si>
  <si>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</si>
  <si>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</si>
  <si>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</si>
  <si>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</si>
  <si>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</si>
  <si>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</si>
  <si>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</si>
  <si>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</si>
  <si>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</si>
  <si>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</si>
  <si>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</si>
  <si>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</si>
  <si>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</si>
  <si>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</si>
  <si>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</si>
  <si>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</si>
  <si>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</si>
  <si>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</si>
  <si>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</si>
  <si>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</si>
  <si>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</si>
  <si>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</si>
  <si>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</si>
  <si>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</si>
  <si>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</si>
  <si>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</si>
  <si>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</si>
  <si>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</si>
  <si>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</si>
  <si>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</si>
  <si>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</si>
  <si>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</si>
  <si>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</si>
  <si>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</si>
  <si>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</si>
  <si>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</si>
  <si>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</si>
  <si>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</si>
  <si>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</si>
  <si>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</si>
  <si>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</si>
  <si>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</si>
  <si>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</si>
  <si>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</si>
  <si>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</si>
  <si>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</si>
  <si>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</si>
  <si>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</si>
  <si>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</si>
  <si>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</si>
  <si>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</si>
  <si>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</si>
  <si>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</si>
  <si>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</si>
  <si>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</si>
  <si>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</si>
  <si>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</si>
  <si>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</si>
  <si>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</si>
  <si>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</si>
  <si>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</si>
  <si>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</si>
  <si>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</si>
  <si>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</si>
  <si>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</si>
  <si>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</si>
  <si>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</si>
  <si>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</si>
  <si>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</si>
  <si>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</si>
  <si>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</si>
  <si>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</si>
  <si>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</si>
  <si>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</si>
  <si>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</si>
  <si>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</si>
  <si>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</si>
  <si>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</si>
  <si>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</si>
  <si>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</si>
  <si>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</si>
  <si>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</si>
  <si>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</si>
  <si>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</si>
  <si>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</si>
  <si>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</si>
  <si>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</si>
  <si>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</si>
  <si>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</si>
  <si>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</si>
  <si>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</si>
  <si>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</si>
  <si>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</si>
  <si>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</si>
  <si>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</si>
  <si>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</si>
  <si>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</si>
  <si>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</si>
  <si>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</si>
  <si>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</si>
  <si>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</si>
  <si>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</si>
  <si>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</si>
  <si>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</si>
  <si>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</si>
  <si>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</si>
  <si>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</si>
  <si>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</si>
  <si>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</si>
  <si>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</si>
  <si>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</si>
  <si>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</si>
  <si>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</si>
  <si>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</si>
  <si>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</si>
  <si>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</si>
  <si>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</si>
  <si>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</si>
  <si>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</si>
  <si>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</si>
  <si>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</si>
  <si>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</si>
  <si>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</si>
  <si>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</si>
  <si>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</si>
  <si>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</si>
  <si>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</si>
  <si>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</si>
  <si>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</si>
  <si>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</si>
  <si>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</si>
  <si>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</si>
  <si>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</si>
  <si>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</si>
  <si>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</si>
  <si>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</si>
  <si>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</si>
  <si>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</si>
  <si>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</si>
  <si>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</si>
  <si>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</si>
  <si>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</si>
  <si>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</si>
  <si>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</si>
  <si>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</si>
  <si>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</si>
  <si>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</si>
  <si>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</si>
  <si>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</si>
  <si>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</si>
  <si>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</si>
  <si>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</si>
  <si>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</si>
  <si>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</si>
  <si>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</si>
  <si>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</si>
  <si>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</si>
  <si>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</si>
  <si>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</si>
  <si>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</si>
  <si>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</si>
  <si>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</si>
  <si>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</si>
  <si>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</si>
  <si>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</si>
  <si>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</si>
  <si>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</si>
  <si>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</si>
  <si>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</si>
  <si>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</si>
  <si>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</si>
  <si>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</si>
  <si>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</si>
  <si>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</si>
  <si>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</si>
  <si>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</si>
  <si>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</si>
  <si>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</si>
  <si>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</si>
  <si>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</si>
  <si>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</si>
  <si>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</si>
  <si>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</si>
  <si>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</si>
  <si>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</si>
  <si>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</si>
  <si>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</si>
  <si>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</si>
  <si>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</si>
  <si>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</si>
  <si>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</si>
  <si>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</si>
  <si>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</si>
  <si>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</si>
  <si>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</si>
  <si>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</si>
  <si>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</si>
  <si>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</si>
  <si>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</si>
  <si>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</si>
  <si>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</si>
  <si>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</si>
  <si>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</si>
  <si>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</si>
  <si>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</si>
  <si>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</si>
  <si>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</si>
  <si>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</si>
  <si>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</si>
  <si>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</si>
  <si>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</si>
  <si>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</si>
  <si>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</si>
  <si>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</si>
  <si>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</si>
  <si>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</si>
  <si>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</si>
  <si>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</si>
  <si>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</si>
  <si>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</si>
  <si>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</si>
  <si>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</si>
  <si>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</si>
  <si>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</si>
  <si>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</si>
  <si>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</si>
  <si>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</si>
  <si>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</si>
  <si>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</si>
  <si>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</si>
  <si>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</si>
  <si>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</si>
  <si>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</si>
  <si>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</si>
  <si>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</si>
  <si>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</si>
  <si>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</si>
  <si>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</si>
  <si>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</si>
  <si>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</si>
  <si>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</si>
  <si>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</si>
  <si>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</si>
  <si>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</si>
  <si>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</si>
  <si>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</si>
  <si>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</si>
  <si>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</si>
  <si>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</si>
  <si>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</si>
  <si>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</si>
  <si>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</si>
  <si>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</si>
  <si>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</si>
  <si>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</si>
  <si>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</si>
  <si>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</si>
  <si>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</si>
  <si>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</si>
  <si>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</si>
  <si>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</si>
  <si>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</si>
  <si>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</si>
  <si>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</si>
  <si>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</si>
  <si>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</si>
  <si>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</si>
  <si>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</si>
  <si>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</si>
  <si>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</si>
  <si>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</si>
  <si>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</si>
  <si>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</si>
  <si>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</si>
  <si>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</si>
  <si>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</si>
  <si>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</si>
  <si>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</si>
  <si>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</si>
  <si>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</si>
  <si>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</si>
  <si>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</si>
  <si>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</si>
  <si>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</si>
  <si>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</si>
  <si>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</si>
  <si>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</si>
  <si>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</si>
  <si>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</si>
  <si>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</si>
  <si>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</si>
  <si>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</si>
  <si>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</si>
  <si>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</si>
  <si>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</si>
  <si>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</si>
  <si>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</si>
  <si>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</si>
  <si>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</si>
  <si>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</si>
  <si>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</si>
  <si>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</si>
  <si>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</si>
  <si>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</si>
  <si>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</si>
  <si>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</si>
  <si>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</si>
  <si>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</si>
  <si>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</si>
  <si>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</si>
  <si>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</si>
  <si>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</si>
  <si>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</si>
  <si>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</si>
  <si>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</si>
  <si>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</si>
  <si>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</si>
  <si>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</si>
  <si>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</si>
  <si>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</si>
  <si>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</si>
  <si>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</si>
  <si>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</si>
  <si>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</si>
  <si>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</si>
  <si>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</si>
  <si>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</si>
  <si>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</si>
  <si>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</si>
  <si>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</si>
  <si>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</si>
  <si>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</si>
  <si>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</si>
  <si>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</si>
  <si>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</si>
  <si>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</si>
  <si>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</si>
  <si>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</si>
  <si>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</si>
  <si>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</si>
  <si>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</si>
  <si>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</si>
  <si>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</si>
  <si>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</si>
  <si>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</si>
  <si>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</si>
  <si>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</si>
  <si>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</si>
  <si>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</si>
  <si>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</si>
  <si>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</si>
  <si>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</si>
  <si>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</si>
  <si>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</si>
  <si>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</si>
  <si>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</si>
  <si>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</si>
  <si>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</si>
  <si>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</si>
  <si>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</si>
  <si>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</si>
  <si>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</si>
  <si>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</si>
  <si>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</si>
  <si>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</si>
  <si>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</si>
  <si>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</si>
  <si>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</si>
  <si>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</si>
  <si>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</si>
  <si>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</si>
  <si>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</si>
  <si>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</si>
  <si>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</si>
  <si>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</si>
  <si>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</si>
  <si>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</si>
  <si>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</si>
  <si>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</si>
  <si>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</si>
  <si>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</si>
  <si>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</si>
  <si>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</si>
  <si>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</si>
  <si>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</si>
  <si>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</si>
  <si>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</si>
  <si>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</si>
  <si>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</si>
  <si>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</si>
  <si>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</si>
  <si>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</si>
  <si>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</si>
  <si>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</si>
  <si>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</si>
  <si>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</si>
  <si>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</si>
  <si>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</si>
  <si>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</si>
  <si>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</si>
  <si>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</si>
  <si>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</si>
  <si>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</si>
  <si>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</si>
  <si>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</si>
  <si>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</si>
  <si>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</si>
  <si>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</si>
  <si>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</si>
  <si>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</si>
  <si>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</si>
  <si>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</si>
  <si>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</si>
  <si>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</si>
  <si>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</si>
  <si>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</si>
  <si>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</si>
  <si>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</si>
  <si>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</si>
  <si>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</si>
  <si>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</si>
  <si>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</si>
  <si>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</si>
  <si>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</si>
  <si>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</si>
  <si>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</si>
  <si>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</si>
  <si>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</si>
  <si>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</si>
  <si>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</si>
  <si>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</si>
  <si>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</si>
  <si>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</si>
  <si>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</si>
  <si>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</si>
  <si>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</si>
  <si>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</si>
  <si>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</si>
  <si>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</si>
  <si>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</si>
  <si>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</si>
  <si>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</si>
  <si>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</si>
  <si>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</si>
  <si>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</si>
  <si>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</si>
  <si>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</si>
  <si>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</si>
  <si>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</si>
  <si>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</si>
  <si>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</si>
  <si>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</si>
  <si>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</si>
  <si>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</si>
  <si>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</si>
  <si>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</si>
  <si>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</si>
  <si>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</si>
  <si>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</si>
  <si>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</si>
  <si>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</si>
  <si>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</si>
  <si>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</si>
  <si>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</si>
  <si>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</si>
  <si>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</si>
  <si>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</si>
  <si>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</si>
  <si>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</si>
  <si>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</si>
  <si>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</si>
  <si>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</si>
  <si>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</si>
  <si>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</si>
  <si>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</si>
  <si>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</si>
  <si>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</si>
  <si>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</si>
  <si>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</si>
  <si>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</si>
  <si>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</si>
  <si>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</si>
  <si>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</si>
  <si>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</si>
  <si>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</si>
  <si>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</si>
  <si>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</si>
  <si>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</si>
  <si>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</si>
  <si>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</si>
  <si>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</si>
  <si>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</si>
  <si>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</si>
  <si>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</si>
  <si>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</si>
  <si>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</si>
  <si>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</si>
  <si>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</si>
  <si>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</si>
  <si>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</si>
  <si>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</si>
  <si>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</si>
  <si>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</si>
  <si>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</si>
  <si>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</si>
  <si>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</si>
  <si>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</si>
  <si>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</si>
  <si>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</si>
  <si>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</si>
  <si>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</si>
  <si>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</si>
  <si>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</si>
  <si>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</si>
  <si>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</si>
  <si>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</si>
  <si>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</si>
  <si>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</si>
  <si>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</si>
  <si>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</si>
  <si>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</si>
  <si>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</si>
  <si>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</si>
  <si>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</si>
  <si>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</si>
  <si>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</si>
  <si>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</si>
  <si>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</si>
  <si>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</si>
  <si>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</si>
  <si>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</si>
  <si>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</si>
  <si>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</si>
  <si>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</si>
  <si>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</si>
  <si>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</si>
  <si>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</si>
  <si>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</si>
  <si>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</si>
  <si>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</si>
  <si>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</si>
  <si>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</si>
  <si>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</si>
  <si>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</si>
  <si>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</si>
  <si>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</si>
  <si>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</si>
  <si>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</si>
  <si>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</si>
  <si>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</si>
  <si>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</si>
  <si>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</si>
  <si>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</si>
  <si>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</si>
  <si>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</si>
  <si>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</si>
  <si>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</si>
  <si>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</si>
  <si>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</si>
  <si>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</si>
  <si>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</si>
  <si>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</si>
  <si>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</si>
  <si>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</si>
  <si>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</si>
  <si>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</si>
  <si>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</si>
  <si>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</si>
  <si>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</si>
  <si>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</si>
  <si>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</si>
  <si>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</si>
  <si>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</si>
  <si>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</si>
  <si>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</si>
  <si>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</si>
  <si>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</si>
  <si>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</si>
  <si>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</si>
  <si>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</si>
  <si>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</si>
  <si>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</si>
  <si>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</si>
  <si>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</si>
  <si>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</si>
  <si>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</si>
  <si>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</si>
  <si>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</si>
  <si>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</si>
  <si>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</si>
  <si>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</si>
  <si>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</si>
  <si>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</si>
  <si>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</si>
  <si>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</si>
  <si>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</si>
  <si>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</si>
  <si>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</si>
  <si>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</si>
  <si>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</si>
  <si>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</si>
  <si>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</si>
  <si>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</si>
  <si>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</si>
  <si>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</si>
  <si>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</si>
  <si>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</si>
  <si>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</si>
  <si>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</si>
  <si>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</si>
  <si>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</si>
  <si>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</si>
  <si>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</si>
  <si>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</si>
  <si>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</si>
  <si>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</si>
  <si>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</si>
  <si>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</si>
  <si>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</si>
  <si>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</si>
  <si>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</si>
  <si>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</si>
  <si>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</si>
  <si>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</si>
  <si>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</si>
  <si>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</si>
  <si>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</si>
  <si>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</si>
  <si>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</si>
  <si>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</si>
  <si>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</si>
  <si>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</si>
  <si>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</si>
  <si>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</si>
  <si>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</si>
  <si>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</si>
  <si>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</si>
  <si>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</si>
  <si>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</si>
  <si>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</si>
  <si>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</si>
  <si>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</si>
  <si>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</si>
  <si>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</si>
  <si>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</si>
  <si>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</si>
  <si>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</si>
  <si>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</si>
  <si>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</si>
  <si>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</si>
  <si>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</si>
  <si>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</si>
  <si>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</si>
  <si>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</si>
  <si>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</si>
  <si>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</si>
  <si>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</si>
  <si>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</si>
  <si>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</si>
  <si>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</si>
  <si>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</si>
  <si>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</si>
  <si>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</si>
  <si>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</si>
  <si>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</si>
  <si>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</si>
  <si>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</si>
  <si>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</si>
  <si>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</si>
  <si>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</si>
  <si>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</si>
  <si>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</si>
  <si>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</si>
  <si>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</si>
  <si>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</si>
  <si>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</si>
  <si>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</si>
  <si>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</si>
  <si>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</si>
  <si>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</si>
  <si>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</si>
  <si>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</si>
  <si>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</si>
  <si>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</si>
  <si>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</si>
  <si>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</si>
  <si>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</si>
  <si>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</si>
  <si>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</si>
  <si>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</si>
  <si>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</si>
  <si>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</si>
  <si>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</si>
  <si>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</si>
  <si>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</si>
  <si>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</si>
  <si>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</si>
  <si>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</si>
  <si>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</si>
  <si>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</si>
  <si>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</si>
  <si>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</si>
  <si>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</si>
  <si>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</si>
  <si>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</si>
  <si>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</si>
  <si>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</si>
  <si>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</si>
  <si>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</si>
  <si>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</si>
  <si>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</si>
  <si>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</si>
  <si>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</si>
  <si>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</si>
  <si>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</si>
  <si>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</si>
  <si>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</si>
  <si>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</si>
  <si>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</si>
  <si>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</si>
  <si>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</si>
  <si>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</si>
  <si>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</si>
  <si>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</si>
  <si>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</si>
  <si>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</si>
  <si>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</si>
  <si>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</si>
  <si>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</si>
  <si>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</si>
  <si>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</si>
  <si>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</si>
  <si>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</si>
  <si>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</si>
  <si>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</si>
  <si>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</si>
  <si>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</si>
  <si>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</si>
  <si>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</si>
  <si>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</si>
  <si>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</si>
  <si>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</si>
  <si>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</si>
  <si>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</si>
  <si>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</si>
  <si>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</si>
  <si>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</si>
  <si>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</si>
  <si>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</si>
  <si>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</si>
  <si>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</si>
  <si>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</si>
  <si>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</si>
  <si>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</si>
  <si>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</si>
  <si>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</si>
  <si>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</si>
  <si>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</si>
  <si>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</si>
  <si>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</si>
  <si>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</si>
  <si>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</si>
  <si>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</si>
  <si>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</si>
  <si>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</si>
  <si>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</si>
  <si>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</si>
  <si>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</si>
  <si>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</si>
  <si>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</si>
  <si>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</si>
  <si>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</si>
  <si>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</si>
  <si>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</si>
  <si>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</si>
  <si>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</si>
  <si>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</si>
  <si>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</si>
  <si>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</si>
  <si>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</si>
  <si>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</si>
  <si>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</si>
  <si>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</si>
  <si>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</si>
  <si>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</si>
  <si>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</si>
  <si>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</si>
  <si>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</si>
  <si>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</si>
  <si>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</si>
  <si>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</si>
  <si>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</si>
  <si>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</si>
  <si>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</si>
  <si>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</si>
  <si>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</si>
  <si>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</si>
  <si>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</si>
  <si>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</si>
  <si>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</si>
  <si>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</si>
  <si>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</si>
  <si>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</si>
  <si>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</si>
  <si>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</si>
  <si>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</si>
  <si>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</si>
  <si>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</si>
  <si>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</si>
  <si>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</si>
  <si>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</si>
  <si>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</si>
  <si>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</si>
  <si>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</si>
  <si>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</si>
  <si>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</si>
  <si>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</si>
  <si>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</si>
  <si>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</si>
  <si>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</si>
  <si>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</si>
  <si>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</si>
  <si>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</si>
  <si>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</si>
  <si>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</si>
  <si>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</si>
  <si>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</si>
  <si>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</si>
  <si>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</si>
  <si>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</si>
  <si>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</si>
  <si>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</si>
  <si>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</si>
  <si>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</si>
  <si>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</si>
  <si>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</si>
  <si>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</si>
  <si>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</si>
  <si>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</si>
  <si>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</si>
  <si>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</si>
  <si>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</si>
  <si>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</si>
  <si>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</si>
  <si>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</si>
  <si>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</si>
  <si>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</si>
  <si>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</si>
  <si>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</si>
  <si>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</si>
  <si>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</si>
  <si>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</si>
  <si>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</si>
  <si>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</si>
  <si>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</si>
  <si>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</si>
  <si>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</si>
  <si>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</si>
  <si>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</si>
  <si>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</si>
  <si>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</si>
  <si>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</si>
  <si>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</si>
  <si>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</si>
  <si>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</si>
  <si>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</si>
  <si>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</si>
  <si>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</si>
  <si>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</si>
  <si>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</si>
  <si>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</si>
  <si>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</si>
  <si>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</si>
  <si>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</si>
  <si>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</si>
  <si>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</si>
  <si>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</si>
  <si>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</si>
  <si>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</si>
  <si>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</si>
  <si>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</si>
  <si>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</si>
  <si>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</si>
  <si>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</si>
  <si>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</si>
  <si>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</si>
  <si>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</si>
  <si>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</si>
  <si>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</si>
  <si>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</si>
  <si>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</si>
  <si>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</si>
  <si>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</si>
  <si>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</si>
  <si>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</si>
  <si>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</si>
  <si>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</si>
  <si>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</si>
  <si>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</si>
  <si>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</si>
  <si>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</si>
  <si>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</si>
  <si>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</si>
  <si>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</si>
  <si>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</si>
  <si>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</si>
  <si>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</si>
  <si>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</si>
  <si>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</si>
  <si>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</si>
  <si>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</si>
  <si>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</si>
  <si>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</si>
  <si>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</si>
  <si>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</si>
  <si>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</si>
  <si>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</si>
  <si>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</si>
  <si>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</si>
  <si>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</si>
  <si>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</si>
  <si>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</si>
  <si>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</si>
  <si>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</si>
  <si>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</si>
  <si>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</si>
  <si>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</si>
  <si>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</si>
  <si>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</si>
  <si>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</si>
  <si>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</si>
  <si>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</si>
  <si>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</si>
  <si>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</si>
  <si>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</si>
  <si>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</si>
  <si>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</si>
  <si>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</si>
  <si>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</si>
  <si>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</si>
  <si>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</si>
  <si>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</si>
  <si>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</si>
  <si>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</si>
  <si>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</si>
  <si>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</si>
  <si>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</si>
  <si>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</si>
  <si>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</si>
  <si>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</si>
  <si>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</si>
  <si>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</si>
  <si>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</si>
  <si>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</si>
  <si>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</si>
  <si>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</si>
  <si>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</si>
  <si>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</si>
  <si>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</si>
  <si>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</si>
  <si>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</si>
  <si>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</si>
  <si>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</si>
  <si>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</si>
  <si>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</si>
  <si>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</si>
  <si>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</si>
  <si>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</si>
  <si>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</si>
  <si>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</si>
  <si>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</si>
  <si>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</si>
  <si>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</si>
  <si>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</si>
  <si>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</si>
  <si>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</si>
  <si>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</si>
  <si>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</si>
  <si>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</si>
  <si>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</si>
  <si>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</si>
  <si>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</si>
  <si>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</si>
  <si>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</si>
  <si>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</si>
  <si>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</si>
  <si>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</si>
  <si>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</si>
  <si>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</si>
  <si>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</si>
  <si>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</si>
  <si>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</si>
  <si>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</si>
  <si>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</si>
  <si>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</si>
  <si>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</si>
  <si>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</si>
  <si>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</si>
  <si>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</si>
  <si>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</si>
  <si>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</si>
  <si>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</si>
  <si>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</si>
  <si>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</si>
  <si>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</si>
  <si>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</si>
  <si>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</si>
  <si>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</si>
  <si>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</si>
  <si>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</si>
  <si>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</si>
  <si>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</si>
  <si>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</si>
  <si>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</si>
  <si>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</si>
  <si>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</si>
  <si>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</si>
  <si>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</si>
  <si>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</si>
  <si>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</si>
  <si>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</si>
  <si>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</si>
  <si>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</si>
  <si>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</si>
  <si>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</si>
  <si>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</si>
  <si>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</si>
  <si>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</si>
  <si>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</si>
  <si>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</si>
  <si>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</si>
  <si>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</si>
  <si>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</si>
  <si>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</si>
  <si>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</si>
  <si>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</si>
  <si>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</si>
  <si>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</si>
  <si>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</si>
  <si>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</si>
  <si>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</si>
  <si>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</si>
  <si>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</si>
  <si>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</si>
  <si>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</si>
  <si>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</si>
  <si>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</si>
  <si>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</si>
  <si>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</si>
  <si>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</si>
  <si>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</si>
  <si>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</si>
  <si>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</si>
  <si>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</si>
  <si>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</si>
  <si>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</si>
  <si>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</si>
  <si>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</si>
  <si>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</si>
  <si>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</si>
  <si>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</si>
  <si>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</si>
  <si>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</si>
  <si>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</si>
  <si>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</si>
  <si>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</si>
  <si>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</si>
  <si>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</si>
  <si>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</si>
  <si>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</si>
  <si>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</si>
  <si>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</si>
  <si>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</si>
  <si>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</si>
  <si>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</si>
  <si>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</si>
  <si>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</si>
  <si>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</si>
  <si>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</si>
  <si>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</si>
  <si>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</si>
  <si>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</si>
  <si>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</si>
  <si>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</si>
  <si>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</si>
  <si>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</si>
  <si>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</si>
  <si>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</si>
  <si>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</si>
  <si>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</si>
  <si>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</si>
  <si>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</si>
  <si>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</si>
  <si>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</si>
  <si>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</si>
  <si>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</si>
  <si>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</si>
  <si>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</si>
  <si>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</si>
  <si>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</si>
  <si>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</si>
  <si>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</si>
  <si>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</si>
  <si>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</si>
  <si>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</si>
  <si>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</si>
  <si>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</si>
  <si>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</si>
  <si>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</si>
  <si>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</si>
  <si>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</si>
  <si>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</si>
  <si>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</si>
  <si>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</si>
  <si>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</si>
  <si>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</si>
  <si>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</si>
  <si>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</si>
  <si>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</si>
  <si>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</si>
  <si>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</si>
  <si>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</si>
  <si>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</si>
  <si>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</si>
  <si>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</si>
  <si>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</si>
  <si>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</si>
  <si>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</si>
  <si>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</si>
  <si>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</si>
  <si>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</si>
  <si>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</si>
  <si>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</si>
  <si>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</si>
  <si>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</si>
  <si>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</si>
  <si>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</si>
  <si>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</si>
  <si>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</si>
  <si>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</si>
  <si>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</si>
  <si>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</si>
  <si>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</si>
  <si>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</si>
  <si>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</si>
  <si>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</si>
  <si>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</si>
  <si>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</si>
  <si>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</si>
  <si>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</si>
  <si>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</si>
  <si>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</si>
  <si>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</si>
  <si>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</si>
  <si>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</si>
  <si>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</si>
  <si>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</si>
  <si>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</si>
  <si>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</si>
  <si>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</si>
  <si>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</si>
  <si>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</si>
  <si>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</si>
  <si>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</si>
  <si>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</si>
  <si>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</si>
  <si>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</si>
  <si>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</si>
  <si>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</si>
  <si>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</si>
  <si>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</si>
  <si>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</si>
  <si>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</si>
  <si>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</si>
  <si>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</si>
  <si>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</si>
  <si>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</si>
  <si>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</si>
  <si>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</si>
  <si>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</si>
  <si>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</si>
  <si>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</si>
  <si>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</si>
  <si>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</si>
  <si>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</si>
  <si>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</si>
  <si>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</si>
  <si>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</si>
  <si>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</si>
  <si>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</si>
  <si>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</si>
  <si>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</si>
  <si>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</si>
  <si>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</si>
  <si>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</si>
  <si>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</si>
  <si>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</si>
  <si>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</si>
  <si>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</si>
  <si>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</si>
  <si>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</si>
  <si>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</si>
  <si>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</si>
  <si>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</si>
  <si>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</si>
  <si>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</si>
  <si>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</si>
  <si>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</si>
  <si>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</si>
  <si>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</si>
  <si>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</si>
  <si>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</si>
  <si>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</si>
  <si>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</si>
  <si>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</si>
  <si>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</si>
  <si>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</si>
  <si>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</si>
  <si>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</si>
  <si>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</si>
  <si>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</si>
  <si>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</si>
  <si>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</si>
  <si>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</si>
  <si>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</si>
  <si>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</si>
  <si>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</si>
  <si>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</si>
  <si>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</si>
  <si>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</si>
  <si>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</si>
  <si>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</si>
  <si>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</si>
  <si>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</si>
  <si>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</si>
  <si>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</si>
  <si>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</si>
  <si>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</si>
  <si>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</si>
  <si>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</si>
  <si>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</si>
  <si>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</si>
  <si>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</si>
  <si>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</si>
  <si>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</si>
  <si>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</si>
  <si>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</si>
  <si>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</si>
  <si>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</si>
  <si>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</si>
  <si>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</si>
  <si>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</si>
  <si>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</si>
  <si>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</si>
  <si>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</si>
  <si>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</si>
  <si>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</si>
  <si>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</si>
  <si>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</si>
  <si>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</si>
  <si>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</si>
  <si>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</si>
  <si>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</si>
  <si>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</si>
  <si>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</si>
  <si>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</si>
  <si>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</si>
  <si>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</si>
  <si>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</si>
  <si>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</si>
  <si>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</si>
  <si>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</si>
  <si>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</si>
  <si>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</si>
  <si>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</si>
  <si>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</si>
  <si>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</si>
  <si>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</si>
  <si>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</si>
  <si>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</si>
  <si>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</si>
  <si>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</si>
  <si>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</si>
  <si>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</si>
  <si>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</si>
  <si>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</si>
  <si>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</si>
  <si>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</si>
  <si>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</si>
  <si>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</si>
  <si>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</si>
  <si>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</si>
  <si>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</si>
  <si>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</si>
  <si>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</si>
  <si>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</si>
  <si>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</si>
  <si>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</si>
  <si>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</si>
  <si>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</si>
  <si>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</si>
  <si>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</si>
  <si>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</si>
  <si>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</si>
  <si>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</si>
  <si>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</si>
  <si>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</si>
  <si>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</si>
  <si>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</si>
  <si>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</si>
  <si>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</si>
  <si>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</si>
  <si>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</si>
  <si>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</si>
  <si>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</si>
  <si>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</si>
  <si>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</si>
  <si>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</si>
  <si>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</si>
  <si>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</si>
  <si>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</si>
  <si>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</si>
  <si>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</si>
  <si>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</si>
  <si>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</si>
  <si>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</si>
  <si>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</si>
  <si>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</si>
  <si>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</si>
  <si>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</si>
  <si>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</si>
  <si>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</si>
  <si>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</si>
  <si>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</si>
  <si>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</si>
  <si>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</si>
  <si>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</si>
  <si>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</si>
  <si>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</si>
  <si>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</si>
  <si>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</si>
  <si>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</si>
  <si>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</si>
  <si>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</si>
  <si>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</si>
  <si>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</si>
  <si>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</si>
  <si>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</si>
  <si>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</si>
  <si>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</si>
  <si>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</si>
  <si>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</si>
  <si>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</si>
  <si>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</si>
  <si>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</si>
  <si>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</si>
  <si>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</si>
  <si>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</si>
  <si>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</si>
  <si>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</si>
  <si>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</si>
  <si>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</si>
  <si>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</si>
  <si>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</si>
  <si>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</si>
  <si>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</si>
  <si>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</si>
  <si>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</si>
  <si>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</si>
  <si>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</si>
  <si>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</si>
  <si>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</si>
  <si>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</si>
  <si>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</si>
  <si>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</si>
  <si>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</si>
  <si>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</si>
  <si>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</si>
  <si>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</si>
  <si>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</si>
  <si>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</si>
  <si>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</si>
  <si>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</si>
  <si>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</si>
  <si>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</si>
  <si>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</si>
  <si>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</si>
  <si>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</si>
  <si>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</si>
  <si>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</si>
  <si>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</si>
  <si>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</si>
  <si>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</si>
  <si>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</si>
  <si>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</si>
  <si>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</si>
  <si>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</si>
  <si>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</si>
  <si>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</si>
  <si>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</si>
  <si>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</si>
  <si>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</si>
  <si>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</si>
  <si>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</si>
  <si>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</si>
  <si>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</si>
  <si>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</si>
  <si>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</si>
  <si>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</si>
  <si>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</si>
  <si>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</si>
  <si>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</si>
  <si>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</si>
  <si>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</si>
  <si>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</si>
  <si>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</si>
  <si>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</si>
  <si>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</si>
  <si>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</si>
  <si>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</si>
  <si>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</si>
  <si>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</si>
  <si>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</si>
  <si>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</si>
  <si>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</si>
  <si>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</si>
  <si>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</si>
  <si>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</si>
  <si>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</si>
  <si>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</si>
  <si>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</si>
  <si>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</si>
  <si>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</si>
  <si>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</si>
  <si>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</si>
  <si>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</si>
  <si>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</si>
  <si>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</si>
  <si>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</si>
  <si>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</si>
  <si>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</si>
  <si>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</si>
  <si>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</si>
  <si>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</si>
  <si>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</si>
  <si>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</si>
  <si>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</si>
  <si>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</si>
  <si>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</si>
  <si>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</si>
  <si>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</si>
  <si>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</si>
  <si>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</si>
  <si>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</si>
  <si>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</si>
  <si>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</si>
  <si>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</si>
  <si>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</si>
  <si>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</si>
  <si>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</si>
  <si>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</si>
  <si>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</si>
  <si>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</si>
  <si>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</si>
  <si>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</si>
  <si>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</si>
  <si>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</si>
  <si>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</si>
  <si>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</si>
  <si>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</si>
  <si>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</si>
  <si>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</si>
  <si>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</si>
  <si>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</si>
  <si>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</si>
  <si>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</si>
  <si>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</si>
  <si>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</si>
  <si>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</si>
  <si>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</si>
  <si>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</si>
  <si>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</si>
  <si>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</si>
  <si>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</si>
  <si>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</si>
  <si>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</si>
  <si>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</si>
  <si>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</si>
  <si>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</si>
  <si>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</si>
  <si>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</si>
  <si>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</si>
  <si>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</si>
  <si>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</si>
  <si>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</si>
  <si>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</si>
  <si>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</si>
  <si>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</si>
  <si>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</si>
  <si>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</si>
  <si>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</si>
  <si>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</si>
  <si>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</si>
  <si>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</si>
  <si>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</si>
  <si>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</si>
  <si>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</si>
  <si>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</si>
  <si>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</si>
  <si>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</si>
  <si>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</si>
  <si>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</si>
  <si>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</si>
  <si>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</si>
  <si>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</si>
  <si>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</si>
  <si>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</si>
  <si>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</si>
  <si>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</si>
  <si>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</si>
  <si>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</si>
  <si>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</si>
  <si>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</si>
  <si>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</si>
  <si>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</si>
  <si>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</si>
  <si>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</si>
  <si>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</si>
  <si>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</si>
  <si>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</si>
  <si>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</si>
  <si>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</si>
  <si>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</si>
  <si>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</si>
  <si>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</si>
  <si>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</si>
  <si>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</si>
  <si>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</si>
  <si>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</si>
  <si>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</si>
  <si>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</si>
  <si>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</si>
  <si>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</si>
  <si>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</si>
  <si>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</si>
  <si>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</si>
  <si>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</si>
  <si>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</si>
  <si>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</si>
  <si>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</si>
  <si>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</si>
  <si>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</si>
  <si>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</si>
  <si>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</si>
  <si>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</si>
  <si>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</si>
  <si>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</si>
  <si>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</si>
  <si>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</si>
  <si>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</si>
  <si>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</si>
  <si>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</si>
  <si>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</si>
  <si>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</si>
  <si>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</si>
  <si>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</si>
  <si>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</si>
  <si>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</si>
  <si>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</si>
  <si>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</si>
  <si>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</si>
  <si>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</si>
  <si>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</si>
  <si>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</si>
  <si>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</si>
  <si>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</si>
  <si>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</si>
  <si>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</si>
  <si>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</si>
  <si>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</si>
  <si>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</si>
  <si>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</si>
  <si>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</si>
  <si>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</si>
  <si>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</si>
  <si>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</si>
  <si>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</si>
  <si>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</si>
  <si>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</si>
  <si>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</si>
  <si>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</si>
  <si>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</si>
  <si>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</si>
  <si>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</si>
  <si>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</si>
  <si>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</si>
  <si>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</si>
  <si>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</si>
  <si>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</si>
  <si>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</si>
  <si>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</si>
  <si>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</si>
  <si>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</si>
  <si>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</si>
  <si>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</si>
  <si>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</si>
  <si>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</si>
  <si>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</si>
  <si>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</si>
  <si>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</si>
  <si>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</si>
  <si>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</si>
  <si>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</si>
  <si>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</si>
  <si>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</si>
  <si>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</si>
  <si>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</si>
  <si>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</si>
  <si>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</si>
  <si>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</si>
  <si>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</si>
  <si>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</si>
  <si>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</si>
  <si>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</si>
  <si>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</si>
  <si>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</si>
  <si>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</si>
  <si>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</si>
  <si>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</si>
  <si>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</si>
  <si>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</si>
  <si>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</si>
  <si>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</si>
  <si>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</si>
  <si>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</si>
  <si>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</si>
  <si>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</si>
  <si>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</si>
  <si>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</si>
  <si>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</si>
  <si>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</si>
  <si>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</si>
  <si>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</si>
  <si>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</si>
  <si>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</si>
  <si>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</si>
  <si>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</si>
  <si>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</si>
  <si>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</si>
  <si>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</si>
  <si>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</si>
  <si>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</si>
  <si>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</si>
  <si>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</si>
  <si>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</si>
  <si>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</si>
  <si>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</si>
  <si>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</si>
  <si>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</si>
  <si>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</si>
  <si>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</si>
  <si>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</si>
  <si>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</si>
  <si>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</si>
  <si>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</si>
  <si>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</si>
  <si>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</si>
  <si>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</si>
  <si>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</si>
  <si>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</si>
  <si>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</si>
  <si>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</si>
  <si>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</si>
  <si>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</si>
  <si>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</si>
  <si>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</si>
  <si>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</si>
  <si>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</si>
  <si>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</si>
  <si>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</si>
  <si>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</si>
  <si>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</si>
  <si>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</si>
  <si>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</si>
  <si>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</si>
  <si>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</si>
  <si>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</si>
  <si>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</si>
  <si>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</si>
  <si>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</si>
  <si>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</si>
  <si>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</si>
  <si>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</si>
  <si>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</si>
  <si>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</si>
  <si>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</si>
  <si>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</si>
  <si>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</si>
  <si>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</si>
  <si>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</si>
  <si>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</si>
  <si>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</si>
  <si>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</si>
  <si>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</si>
  <si>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</si>
  <si>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</si>
  <si>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</si>
  <si>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</si>
  <si>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</si>
  <si>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</si>
  <si>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</si>
  <si>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</si>
  <si>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</si>
  <si>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</si>
  <si>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</si>
  <si>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</si>
  <si>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</si>
  <si>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</si>
  <si>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</si>
  <si>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</si>
  <si>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</si>
  <si>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</si>
  <si>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</si>
  <si>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</si>
  <si>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</si>
  <si>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</si>
  <si>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</si>
  <si>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</si>
  <si>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</si>
  <si>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</si>
  <si>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</si>
  <si>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</si>
  <si>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</si>
  <si>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</si>
  <si>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</si>
  <si>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</si>
  <si>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</si>
  <si>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</si>
  <si>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</si>
  <si>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</si>
  <si>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</si>
  <si>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</si>
  <si>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</si>
  <si>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</si>
  <si>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</si>
  <si>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</si>
  <si>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</si>
  <si>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</si>
  <si>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</si>
  <si>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</si>
  <si>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</si>
  <si>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</si>
  <si>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</si>
  <si>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</si>
  <si>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</si>
  <si>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</si>
  <si>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</si>
  <si>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</si>
  <si>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</si>
  <si>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</si>
  <si>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</si>
  <si>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</si>
  <si>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</si>
  <si>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</si>
  <si>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</si>
  <si>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</si>
  <si>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</si>
  <si>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</si>
  <si>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</si>
  <si>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</si>
  <si>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</si>
  <si>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</si>
  <si>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</si>
  <si>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</si>
  <si>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</si>
  <si>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</si>
  <si>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</si>
  <si>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</si>
  <si>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</si>
  <si>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</si>
  <si>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</si>
  <si>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</si>
  <si>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</si>
  <si>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</si>
  <si>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</si>
  <si>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</si>
  <si>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</si>
  <si>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</si>
  <si>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</si>
  <si>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</si>
  <si>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</si>
  <si>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</si>
  <si>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</si>
  <si>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</si>
  <si>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</si>
  <si>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</si>
  <si>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</si>
  <si>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</si>
  <si>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</si>
  <si>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</si>
  <si>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</si>
  <si>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</si>
  <si>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</si>
  <si>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</si>
  <si>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</si>
  <si>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</si>
  <si>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</si>
  <si>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</si>
  <si>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</si>
  <si>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</si>
  <si>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</si>
  <si>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</si>
  <si>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</si>
  <si>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</si>
  <si>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</si>
  <si>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</si>
  <si>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</si>
  <si>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</si>
  <si>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</si>
  <si>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</si>
  <si>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</si>
  <si>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</si>
  <si>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</si>
  <si>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</si>
  <si>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</si>
  <si>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</si>
  <si>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</si>
  <si>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</si>
  <si>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</si>
  <si>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</si>
  <si>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</si>
  <si>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</si>
  <si>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</si>
  <si>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</si>
  <si>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</si>
  <si>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</si>
  <si>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</si>
  <si>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</si>
  <si>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</si>
  <si>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</si>
  <si>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</si>
  <si>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</si>
  <si>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</si>
  <si>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</si>
  <si>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</si>
  <si>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</si>
  <si>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</si>
  <si>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</si>
  <si>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</si>
  <si>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</si>
  <si>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</si>
  <si>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</si>
  <si>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</si>
  <si>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</si>
  <si>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</si>
  <si>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</si>
  <si>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</si>
  <si>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</si>
  <si>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</si>
  <si>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</si>
  <si>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</si>
  <si>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</si>
  <si>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</si>
  <si>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</si>
  <si>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</si>
  <si>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</si>
  <si>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</si>
  <si>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</si>
  <si>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</si>
  <si>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</si>
  <si>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</si>
  <si>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</si>
  <si>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</si>
  <si>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</si>
  <si>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</si>
  <si>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</si>
  <si>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</si>
  <si>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</si>
  <si>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</si>
  <si>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</si>
  <si>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</si>
  <si>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</si>
  <si>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</si>
  <si>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</si>
  <si>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</si>
  <si>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</si>
  <si>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</si>
  <si>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</si>
  <si>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</si>
  <si>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</si>
  <si>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</si>
  <si>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</si>
  <si>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</si>
  <si>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</si>
  <si>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</si>
  <si>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</si>
  <si>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</si>
  <si>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</si>
  <si>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</si>
  <si>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</si>
  <si>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</si>
  <si>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</si>
  <si>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</si>
  <si>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</si>
  <si>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</si>
  <si>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</si>
  <si>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</si>
  <si>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</si>
  <si>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</si>
  <si>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</si>
  <si>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</si>
  <si>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</si>
  <si>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</si>
  <si>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</si>
  <si>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</si>
  <si>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</si>
  <si>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</si>
  <si>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</si>
  <si>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</si>
  <si>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</si>
  <si>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</si>
  <si>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</si>
  <si>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</si>
  <si>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</si>
  <si>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</si>
  <si>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</si>
  <si>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</si>
  <si>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</si>
  <si>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</si>
  <si>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</si>
  <si>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</si>
  <si>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</si>
  <si>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</si>
  <si>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</si>
  <si>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</si>
  <si>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</si>
  <si>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</si>
  <si>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</si>
  <si>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</si>
  <si>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</si>
  <si>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</si>
  <si>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</si>
  <si>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</si>
  <si>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</si>
  <si>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</si>
  <si>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</si>
  <si>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</si>
  <si>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</si>
  <si>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</si>
  <si>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</si>
  <si>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</si>
  <si>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</si>
  <si>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</si>
  <si>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</si>
  <si>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</si>
  <si>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</si>
  <si>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</si>
  <si>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</si>
  <si>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</si>
  <si>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</si>
  <si>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</si>
  <si>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</si>
  <si>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</si>
  <si>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</si>
  <si>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</si>
  <si>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</si>
  <si>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</si>
  <si>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</si>
  <si>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</si>
  <si>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</si>
  <si>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</si>
  <si>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</si>
  <si>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</si>
  <si>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</si>
  <si>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</si>
  <si>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</si>
  <si>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</si>
  <si>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</si>
  <si>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</si>
  <si>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</si>
  <si>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</si>
  <si>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</si>
  <si>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</si>
  <si>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</si>
  <si>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</si>
  <si>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</si>
  <si>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</si>
  <si>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</si>
  <si>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</si>
  <si>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</si>
  <si>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</si>
  <si>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</si>
  <si>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</si>
  <si>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</si>
  <si>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</si>
  <si>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</si>
  <si>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</si>
  <si>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</si>
  <si>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</si>
  <si>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</si>
  <si>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</si>
  <si>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</si>
  <si>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</si>
  <si>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</si>
  <si>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</si>
  <si>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</si>
  <si>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</si>
  <si>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</si>
  <si>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</si>
  <si>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</si>
  <si>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</si>
  <si>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</si>
  <si>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</si>
  <si>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</si>
  <si>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</si>
  <si>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</si>
  <si>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</si>
  <si>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</si>
  <si>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</si>
  <si>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</si>
  <si>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</si>
  <si>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</si>
  <si>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</si>
  <si>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</si>
  <si>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</si>
  <si>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</si>
  <si>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</si>
  <si>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</si>
  <si>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</si>
  <si>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</si>
  <si>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</si>
  <si>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</si>
  <si>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</si>
  <si>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</si>
  <si>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</si>
  <si>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</si>
  <si>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</si>
  <si>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</si>
  <si>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</si>
  <si>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</si>
  <si>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</si>
  <si>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</si>
  <si>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</si>
  <si>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</si>
  <si>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</si>
  <si>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</si>
  <si>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</si>
  <si>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</si>
  <si>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</si>
  <si>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</si>
  <si>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</si>
  <si>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</si>
  <si>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</si>
  <si>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</si>
  <si>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</si>
  <si>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</si>
  <si>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</si>
  <si>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</si>
  <si>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</si>
  <si>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</si>
  <si>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</si>
  <si>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</si>
  <si>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</si>
  <si>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</si>
  <si>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</si>
  <si>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</si>
  <si>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</si>
  <si>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</si>
  <si>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</si>
  <si>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</si>
  <si>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</si>
  <si>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</si>
  <si>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</si>
  <si>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</si>
  <si>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</si>
  <si>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</si>
  <si>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</si>
  <si>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</si>
  <si>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</si>
  <si>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</si>
  <si>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</si>
  <si>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</si>
  <si>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</si>
  <si>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</si>
  <si>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</si>
  <si>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</si>
  <si>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</si>
  <si>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</si>
  <si>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</si>
  <si>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</si>
  <si>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</si>
  <si>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</si>
  <si>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</si>
  <si>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</si>
  <si>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</si>
  <si>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</si>
  <si>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</si>
  <si>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</si>
  <si>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</si>
  <si>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</si>
  <si>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</si>
  <si>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</si>
  <si>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</si>
  <si>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</si>
  <si>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</si>
  <si>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</si>
  <si>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</si>
  <si>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</si>
  <si>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</si>
  <si>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</si>
  <si>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</si>
  <si>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</si>
  <si>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</si>
  <si>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</si>
  <si>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</si>
  <si>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</si>
  <si>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</si>
  <si>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</si>
  <si>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</si>
  <si>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</si>
  <si>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</si>
  <si>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</si>
  <si>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</si>
  <si>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</si>
  <si>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</si>
  <si>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</si>
  <si>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</si>
  <si>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</si>
  <si>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</si>
  <si>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</si>
  <si>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</si>
  <si>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</si>
  <si>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</si>
  <si>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</si>
  <si>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</si>
  <si>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</si>
  <si>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</si>
  <si>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</si>
  <si>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</si>
  <si>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</si>
  <si>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</si>
  <si>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</si>
  <si>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</si>
  <si>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</si>
  <si>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</si>
  <si>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</si>
  <si>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</si>
  <si>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</si>
  <si>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</si>
  <si>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</si>
  <si>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</si>
  <si>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</si>
  <si>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</si>
  <si>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</si>
  <si>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</si>
  <si>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</si>
  <si>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</si>
  <si>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</si>
  <si>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</si>
  <si>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</si>
  <si>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</si>
  <si>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</si>
  <si>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</si>
  <si>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</si>
  <si>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</si>
  <si>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</si>
  <si>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</si>
  <si>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</si>
  <si>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</si>
  <si>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</si>
  <si>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</si>
  <si>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</si>
  <si>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</si>
  <si>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</si>
  <si>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</si>
  <si>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</si>
  <si>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</si>
  <si>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</si>
  <si>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</si>
  <si>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</si>
  <si>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</si>
  <si>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</si>
  <si>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</si>
  <si>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</si>
  <si>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</si>
  <si>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</si>
  <si>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</si>
  <si>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</si>
  <si>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</si>
  <si>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</si>
  <si>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</si>
  <si>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</si>
  <si>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</si>
  <si>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</si>
  <si>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</si>
  <si>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</si>
  <si>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</si>
  <si>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</si>
  <si>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</si>
  <si>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</si>
  <si>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</si>
  <si>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</si>
  <si>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</si>
  <si>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</si>
  <si>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</si>
  <si>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</si>
  <si>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</si>
  <si>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</si>
  <si>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</si>
  <si>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</si>
  <si>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</si>
  <si>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</si>
  <si>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</si>
  <si>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</si>
  <si>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</si>
  <si>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</si>
  <si>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</si>
  <si>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</si>
  <si>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</si>
  <si>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</si>
  <si>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</si>
  <si>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</si>
  <si>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</si>
  <si>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</si>
  <si>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</si>
  <si>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</si>
  <si>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</si>
  <si>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</si>
  <si>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</si>
  <si>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</si>
  <si>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</si>
  <si>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</si>
  <si>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</si>
  <si>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</si>
  <si>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</si>
  <si>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</si>
  <si>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</si>
  <si>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</si>
  <si>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</si>
  <si>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</si>
  <si>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</si>
  <si>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</si>
  <si>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</si>
  <si>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</si>
  <si>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</si>
  <si>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</si>
  <si>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</si>
  <si>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</si>
  <si>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</si>
  <si>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</si>
  <si>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</si>
  <si>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</si>
  <si>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</si>
  <si>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</si>
  <si>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</si>
  <si>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</si>
  <si>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</si>
  <si>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</si>
  <si>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</si>
  <si>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</si>
  <si>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</si>
  <si>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</si>
  <si>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</si>
  <si>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</si>
  <si>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</si>
  <si>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</si>
  <si>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</si>
  <si>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</si>
  <si>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</si>
  <si>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</si>
  <si>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</si>
  <si>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</si>
  <si>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</si>
  <si>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</si>
  <si>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</si>
  <si>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</si>
  <si>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</si>
  <si>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</si>
  <si>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</si>
  <si>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</si>
  <si>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</si>
  <si>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</si>
  <si>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</si>
  <si>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</si>
  <si>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</si>
  <si>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</si>
  <si>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</si>
  <si>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</si>
  <si>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</si>
  <si>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</si>
  <si>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</si>
  <si>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</si>
  <si>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</si>
  <si>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</si>
  <si>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</si>
  <si>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</si>
  <si>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</si>
  <si>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</si>
  <si>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</si>
  <si>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</si>
  <si>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</si>
  <si>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</si>
  <si>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</si>
  <si>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</si>
  <si>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</si>
  <si>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</si>
  <si>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</si>
  <si>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</si>
  <si>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</si>
  <si>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</si>
  <si>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</si>
  <si>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</si>
  <si>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</si>
  <si>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</si>
  <si>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</si>
  <si>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</si>
  <si>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</si>
  <si>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</si>
  <si>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</si>
  <si>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</si>
  <si>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</si>
  <si>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</si>
  <si>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</si>
  <si>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</si>
  <si>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</si>
  <si>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</si>
  <si>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</si>
  <si>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</si>
  <si>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</si>
  <si>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</si>
  <si>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</si>
  <si>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</si>
  <si>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</si>
  <si>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</si>
  <si>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</si>
  <si>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</si>
  <si>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</si>
  <si>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</si>
  <si>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</si>
  <si>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</si>
  <si>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</si>
  <si>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</si>
  <si>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</si>
  <si>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</si>
  <si>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</si>
  <si>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</si>
  <si>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</si>
  <si>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</si>
  <si>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</si>
  <si>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</si>
  <si>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</si>
  <si>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</si>
  <si>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</si>
  <si>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</si>
  <si>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</si>
  <si>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</si>
  <si>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</si>
  <si>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</si>
  <si>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</si>
  <si>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</si>
  <si>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</si>
  <si>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</si>
  <si>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</si>
  <si>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</si>
  <si>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</si>
  <si>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</si>
  <si>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</si>
  <si>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</si>
  <si>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</si>
  <si>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</si>
  <si>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</si>
  <si>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</si>
  <si>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</si>
  <si>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</si>
  <si>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</si>
  <si>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</si>
  <si>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</si>
  <si>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</si>
  <si>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</si>
  <si>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</si>
  <si>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</si>
  <si>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</si>
  <si>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</si>
  <si>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</si>
  <si>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</si>
  <si>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</si>
  <si>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</si>
  <si>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</si>
  <si>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</si>
  <si>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</si>
  <si>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</si>
  <si>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</si>
  <si>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</si>
  <si>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</si>
  <si>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</si>
  <si>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</si>
  <si>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</si>
  <si>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</si>
  <si>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</si>
  <si>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</si>
  <si>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</si>
  <si>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</si>
  <si>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</si>
  <si>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</si>
  <si>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</si>
  <si>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</si>
  <si>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</si>
  <si>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</si>
  <si>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</si>
  <si>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</si>
  <si>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</si>
  <si>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</si>
  <si>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</si>
  <si>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</si>
  <si>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</si>
  <si>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</si>
  <si>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</si>
  <si>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</si>
  <si>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</si>
  <si>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</si>
  <si>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</si>
  <si>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</si>
  <si>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</si>
  <si>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</si>
  <si>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</si>
  <si>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</si>
  <si>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</si>
  <si>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</si>
  <si>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</si>
  <si>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</si>
  <si>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</si>
  <si>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</si>
  <si>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</si>
  <si>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</si>
  <si>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</si>
  <si>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</si>
  <si>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</si>
  <si>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</si>
  <si>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</si>
  <si>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</si>
  <si>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</si>
  <si>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</si>
  <si>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</si>
  <si>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</si>
  <si>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</si>
  <si>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</si>
  <si>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</si>
  <si>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</si>
  <si>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</si>
  <si>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</si>
  <si>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</si>
  <si>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</si>
  <si>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</si>
  <si>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</si>
  <si>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</si>
  <si>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</si>
  <si>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</si>
  <si>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</si>
  <si>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</si>
  <si>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</si>
  <si>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</si>
  <si>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</si>
  <si>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</si>
  <si>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</si>
  <si>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</si>
  <si>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</si>
  <si>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</si>
  <si>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</si>
  <si>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</si>
  <si>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</si>
  <si>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</si>
  <si>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</si>
  <si>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</si>
  <si>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</si>
  <si>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</si>
  <si>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</si>
  <si>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</si>
  <si>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</si>
  <si>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</si>
  <si>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</si>
  <si>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</si>
  <si>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</si>
  <si>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</si>
  <si>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</si>
  <si>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</si>
  <si>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</si>
  <si>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</si>
  <si>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</si>
  <si>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</si>
  <si>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</si>
  <si>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</si>
  <si>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</si>
  <si>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</si>
  <si>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</si>
  <si>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</si>
  <si>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</si>
  <si>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</si>
  <si>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</si>
  <si>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</si>
  <si>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</si>
  <si>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</si>
  <si>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</si>
  <si>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</si>
  <si>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</si>
  <si>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</si>
  <si>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</si>
  <si>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</si>
  <si>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</si>
  <si>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</si>
  <si>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</si>
  <si>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</si>
  <si>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</si>
  <si>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</si>
  <si>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</si>
  <si>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</si>
  <si>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</si>
  <si>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</si>
  <si>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</si>
  <si>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</si>
  <si>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</si>
  <si>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</si>
  <si>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</si>
  <si>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</si>
  <si>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</si>
  <si>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</si>
  <si>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</si>
  <si>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</si>
  <si>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</si>
  <si>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</si>
  <si>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</si>
  <si>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</si>
  <si>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</si>
  <si>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</si>
  <si>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</si>
  <si>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</si>
  <si>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</si>
  <si>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</si>
  <si>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</si>
  <si>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</si>
  <si>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</si>
  <si>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</si>
  <si>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</si>
  <si>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</si>
  <si>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</si>
  <si>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</si>
  <si>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</si>
  <si>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</si>
  <si>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</si>
  <si>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</si>
  <si>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</si>
  <si>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</si>
  <si>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</si>
  <si>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</si>
  <si>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</si>
  <si>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</si>
  <si>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</si>
  <si>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</si>
  <si>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</si>
  <si>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</si>
  <si>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</si>
  <si>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</si>
  <si>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</si>
  <si>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</si>
  <si>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</si>
  <si>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</si>
  <si>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</si>
  <si>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</si>
  <si>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</si>
  <si>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</si>
  <si>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</si>
  <si>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</si>
  <si>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</si>
  <si>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</si>
  <si>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</si>
  <si>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</si>
  <si>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</si>
  <si>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</si>
  <si>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</si>
  <si>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</si>
  <si>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</si>
  <si>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</si>
  <si>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</si>
  <si>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</si>
  <si>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</si>
  <si>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</si>
  <si>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</si>
  <si>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</si>
  <si>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</si>
  <si>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</si>
  <si>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</si>
  <si>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</si>
  <si>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</si>
  <si>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</si>
  <si>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</si>
  <si>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</si>
  <si>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</si>
  <si>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</si>
  <si>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</si>
  <si>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</si>
  <si>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</si>
  <si>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</si>
  <si>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</si>
  <si>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</si>
  <si>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</si>
  <si>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</si>
  <si>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</si>
  <si>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</si>
  <si>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</si>
  <si>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</si>
  <si>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</si>
  <si>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</si>
  <si>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</si>
  <si>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</si>
  <si>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</si>
  <si>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</si>
  <si>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</si>
  <si>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</si>
  <si>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</si>
  <si>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</si>
  <si>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</si>
  <si>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</si>
  <si>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</si>
  <si>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</si>
  <si>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</si>
  <si>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</si>
  <si>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</si>
  <si>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</si>
  <si>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</si>
  <si>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</si>
  <si>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</si>
  <si>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</si>
  <si>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</si>
  <si>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</si>
  <si>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</si>
  <si>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</si>
  <si>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</si>
  <si>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</si>
  <si>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</si>
  <si>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</si>
  <si>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</si>
  <si>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</si>
  <si>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</si>
  <si>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</si>
  <si>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</si>
  <si>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</si>
  <si>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</si>
  <si>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</si>
  <si>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</si>
  <si>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</si>
  <si>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</si>
  <si>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</si>
  <si>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</si>
  <si>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</si>
  <si>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</si>
  <si>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</si>
  <si>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</si>
  <si>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</si>
  <si>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</si>
  <si>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</si>
  <si>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</si>
  <si>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</si>
  <si>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</si>
  <si>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</si>
  <si>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</si>
  <si>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</si>
  <si>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</si>
  <si>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</si>
  <si>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</si>
  <si>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</si>
  <si>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</si>
  <si>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</si>
  <si>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</si>
  <si>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</si>
  <si>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</si>
  <si>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</si>
  <si>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</si>
  <si>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</si>
  <si>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</si>
  <si>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</si>
  <si>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</si>
  <si>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</si>
  <si>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</si>
  <si>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</si>
  <si>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</si>
  <si>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</si>
  <si>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</si>
  <si>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</si>
  <si>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</si>
  <si>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</si>
  <si>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</si>
  <si>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</si>
  <si>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</si>
  <si>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</si>
  <si>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</si>
  <si>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</si>
  <si>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</si>
  <si>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</si>
  <si>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</si>
  <si>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</si>
  <si>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</si>
  <si>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</si>
  <si>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</si>
  <si>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</si>
  <si>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</si>
  <si>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</si>
  <si>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</si>
  <si>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</si>
  <si>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</si>
  <si>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</si>
  <si>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</si>
  <si>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</si>
  <si>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</si>
  <si>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</si>
  <si>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</si>
  <si>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</si>
  <si>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</si>
  <si>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</si>
  <si>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</si>
  <si>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</si>
  <si>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</si>
  <si>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</si>
  <si>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</si>
  <si>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</si>
  <si>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</si>
  <si>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</si>
  <si>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</si>
  <si>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</si>
  <si>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</si>
  <si>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</si>
  <si>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</si>
  <si>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</si>
  <si>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</si>
  <si>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</si>
  <si>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</si>
  <si>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</si>
  <si>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</si>
  <si>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</si>
  <si>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</si>
  <si>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</si>
  <si>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</si>
  <si>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</si>
  <si>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</si>
  <si>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</si>
  <si>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</si>
  <si>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</si>
  <si>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</si>
  <si>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</si>
  <si>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</si>
  <si>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</si>
  <si>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</si>
  <si>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</si>
  <si>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</si>
  <si>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</si>
  <si>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</si>
  <si>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</si>
  <si>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</si>
  <si>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</si>
  <si>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</si>
  <si>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</si>
  <si>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</si>
  <si>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</si>
  <si>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</si>
  <si>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</si>
  <si>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</si>
  <si>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</si>
  <si>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</si>
  <si>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</si>
  <si>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</si>
  <si>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</si>
  <si>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</si>
  <si>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</si>
  <si>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</si>
  <si>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</si>
  <si>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</si>
  <si>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</si>
  <si>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</si>
  <si>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</si>
  <si>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</si>
  <si>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</si>
  <si>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</si>
  <si>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</si>
  <si>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</si>
  <si>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</si>
  <si>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</si>
  <si>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</si>
  <si>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</si>
  <si>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</si>
  <si>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</si>
  <si>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</si>
  <si>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</si>
  <si>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</si>
  <si>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</si>
  <si>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</si>
  <si>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</si>
  <si>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</si>
  <si>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</si>
  <si>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</si>
  <si>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</si>
  <si>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</si>
  <si>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</si>
  <si>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</si>
  <si>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</si>
  <si>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</si>
  <si>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</si>
  <si>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</si>
  <si>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</si>
  <si>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</si>
  <si>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</si>
  <si>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</si>
  <si>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</si>
  <si>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</si>
  <si>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</si>
  <si>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</si>
  <si>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</si>
  <si>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</si>
  <si>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</si>
  <si>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</si>
  <si>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</si>
  <si>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</si>
  <si>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</si>
  <si>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</si>
  <si>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</si>
  <si>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</si>
  <si>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</si>
  <si>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</si>
  <si>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</si>
  <si>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</si>
  <si>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</si>
  <si>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</si>
  <si>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</si>
  <si>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</si>
  <si>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</si>
  <si>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</si>
  <si>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</si>
  <si>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</si>
  <si>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</si>
  <si>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</si>
  <si>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</si>
  <si>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</si>
  <si>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</si>
  <si>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</si>
  <si>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</si>
  <si>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</si>
  <si>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</si>
  <si>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</si>
  <si>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</si>
  <si>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</si>
  <si>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</si>
  <si>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</si>
  <si>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</si>
  <si>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</si>
  <si>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</si>
  <si>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</si>
  <si>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</si>
  <si>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</si>
  <si>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</si>
  <si>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</si>
  <si>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</si>
  <si>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</si>
  <si>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</si>
  <si>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</si>
  <si>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</si>
  <si>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</si>
  <si>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</si>
  <si>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</si>
  <si>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</si>
  <si>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</si>
  <si>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</si>
  <si>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</si>
  <si>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</si>
  <si>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</si>
  <si>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</si>
  <si>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</si>
  <si>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</si>
  <si>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</si>
  <si>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</si>
  <si>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</si>
  <si>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</si>
  <si>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</si>
  <si>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</si>
  <si>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</si>
  <si>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</si>
  <si>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</si>
  <si>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</si>
  <si>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</si>
  <si>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</si>
  <si>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</si>
  <si>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</si>
  <si>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</si>
  <si>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</si>
  <si>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</si>
  <si>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</si>
  <si>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</si>
  <si>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</si>
  <si>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</si>
  <si>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</si>
  <si>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</si>
  <si>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</si>
  <si>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</si>
  <si>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</si>
  <si>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</si>
  <si>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</si>
  <si>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</si>
  <si>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</si>
  <si>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</si>
  <si>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</si>
  <si>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</si>
  <si>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</si>
  <si>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</si>
  <si>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</si>
  <si>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</si>
  <si>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</si>
  <si>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</si>
  <si>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</si>
  <si>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</si>
  <si>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</si>
  <si>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</si>
  <si>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</si>
  <si>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</si>
  <si>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</si>
  <si>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</si>
  <si>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</si>
  <si>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</si>
  <si>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</si>
  <si>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</si>
  <si>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</si>
  <si>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</si>
  <si>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</si>
  <si>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</si>
  <si>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</si>
  <si>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</si>
  <si>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</si>
  <si>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</si>
  <si>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</si>
  <si>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</si>
  <si>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</si>
  <si>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</si>
  <si>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</si>
  <si>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</si>
  <si>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</si>
  <si>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</si>
  <si>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</si>
  <si>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</si>
  <si>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</si>
  <si>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</si>
  <si>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</si>
  <si>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</si>
  <si>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</si>
  <si>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</si>
  <si>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</si>
  <si>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</si>
  <si>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</si>
  <si>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</si>
  <si>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</si>
  <si>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</si>
  <si>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</si>
  <si>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</si>
  <si>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</si>
  <si>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</si>
  <si>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</si>
  <si>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</si>
  <si>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</si>
  <si>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</si>
  <si>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</si>
  <si>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</si>
  <si>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</si>
  <si>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</si>
  <si>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</si>
  <si>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</si>
  <si>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</si>
  <si>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</si>
  <si>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</si>
  <si>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</si>
  <si>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</si>
  <si>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</si>
  <si>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</si>
  <si>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</si>
  <si>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</si>
  <si>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</si>
  <si>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</si>
  <si>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</si>
  <si>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</si>
  <si>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</si>
  <si>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</si>
  <si>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</si>
  <si>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</si>
  <si>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</si>
  <si>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</si>
  <si>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</si>
  <si>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</si>
  <si>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</si>
  <si>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</si>
  <si>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</si>
  <si>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</si>
  <si>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</si>
  <si>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</si>
  <si>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</si>
  <si>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</si>
  <si>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</si>
  <si>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</si>
  <si>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</si>
  <si>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</si>
  <si>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</si>
  <si>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</si>
  <si>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</si>
  <si>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</si>
  <si>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</si>
  <si>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</si>
  <si>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</si>
  <si>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</si>
  <si>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</si>
  <si>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</si>
  <si>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</si>
  <si>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</si>
  <si>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</si>
  <si>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</si>
  <si>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</si>
  <si>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</si>
  <si>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</si>
  <si>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</si>
  <si>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</si>
  <si>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</si>
  <si>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</si>
  <si>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</si>
  <si>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</si>
  <si>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</si>
  <si>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</si>
  <si>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</si>
  <si>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</si>
  <si>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</si>
  <si>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</si>
  <si>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</si>
  <si>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</si>
  <si>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</si>
  <si>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</si>
  <si>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</si>
  <si>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</si>
  <si>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</si>
  <si>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</si>
  <si>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</si>
  <si>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</si>
  <si>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</si>
  <si>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</si>
  <si>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</si>
  <si>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</si>
  <si>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</si>
  <si>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</si>
  <si>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</si>
  <si>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</si>
  <si>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</si>
  <si>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</si>
  <si>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</si>
  <si>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</si>
  <si>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</si>
  <si>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</si>
  <si>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</si>
  <si>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</si>
  <si>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</si>
  <si>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</si>
  <si>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</si>
  <si>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</si>
  <si>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</si>
  <si>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</si>
  <si>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</si>
  <si>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</si>
  <si>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</si>
  <si>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</si>
  <si>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</si>
  <si>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</si>
  <si>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</si>
  <si>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</si>
  <si>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</si>
  <si>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</si>
  <si>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</si>
  <si>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</si>
  <si>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</si>
  <si>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</si>
  <si>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</si>
  <si>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</si>
  <si>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</si>
  <si>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</si>
  <si>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</si>
  <si>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</si>
  <si>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</si>
  <si>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</si>
  <si>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</si>
  <si>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</si>
  <si>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</si>
  <si>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</si>
  <si>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</si>
  <si>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</si>
  <si>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</si>
  <si>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</si>
  <si>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</si>
  <si>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</si>
  <si>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</si>
  <si>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</si>
  <si>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</si>
  <si>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</si>
  <si>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</si>
  <si>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</si>
  <si>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</si>
  <si>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</si>
  <si>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</si>
  <si>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</si>
  <si>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</si>
  <si>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</si>
  <si>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</si>
  <si>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</si>
  <si>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</si>
  <si>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</si>
  <si>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</si>
  <si>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</si>
  <si>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</si>
  <si>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</si>
  <si>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</si>
  <si>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</si>
  <si>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</si>
  <si>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</si>
  <si>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</si>
  <si>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</si>
  <si>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</si>
  <si>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</si>
  <si>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</si>
  <si>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</si>
  <si>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</si>
  <si>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</si>
  <si>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</si>
  <si>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</si>
  <si>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</si>
  <si>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</si>
  <si>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</si>
  <si>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</si>
  <si>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</si>
  <si>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</si>
  <si>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</si>
  <si>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</si>
  <si>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</si>
  <si>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</si>
  <si>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</si>
  <si>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</si>
  <si>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</si>
  <si>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</si>
  <si>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</si>
  <si>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</si>
  <si>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</si>
  <si>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</si>
  <si>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</si>
  <si>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</si>
  <si>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</si>
  <si>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</si>
  <si>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</si>
  <si>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</si>
  <si>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</si>
  <si>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</si>
  <si>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</si>
  <si>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</si>
  <si>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</si>
  <si>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</si>
  <si>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</si>
  <si>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</si>
  <si>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</si>
  <si>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</si>
  <si>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</si>
  <si>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</si>
  <si>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</si>
  <si>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</si>
  <si>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</si>
  <si>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</si>
  <si>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</si>
  <si>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</si>
  <si>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</si>
  <si>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</si>
  <si>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</si>
  <si>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</si>
  <si>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</si>
  <si>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</si>
  <si>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</si>
  <si>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</si>
  <si>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</si>
  <si>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</si>
  <si>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</si>
  <si>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</si>
  <si>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</si>
  <si>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</si>
  <si>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</si>
  <si>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</si>
  <si>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</si>
  <si>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</si>
  <si>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</si>
  <si>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</si>
  <si>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</si>
  <si>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</si>
  <si>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</si>
  <si>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</si>
  <si>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</si>
  <si>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</si>
  <si>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</si>
  <si>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</si>
  <si>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</si>
  <si>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</si>
  <si>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</si>
  <si>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</si>
  <si>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</si>
  <si>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</si>
  <si>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</si>
  <si>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</si>
  <si>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</si>
  <si>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</si>
  <si>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</si>
  <si>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</si>
  <si>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</si>
  <si>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</si>
  <si>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</si>
  <si>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</si>
  <si>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</si>
  <si>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</si>
  <si>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</si>
  <si>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</si>
  <si>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</si>
  <si>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</si>
  <si>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</si>
  <si>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</si>
  <si>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</si>
  <si>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</si>
  <si>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</si>
  <si>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</si>
  <si>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</si>
  <si>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</si>
  <si>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</si>
  <si>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</si>
  <si>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</si>
  <si>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</si>
  <si>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</si>
  <si>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</si>
  <si>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</si>
  <si>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</si>
  <si>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</si>
  <si>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</si>
  <si>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</si>
  <si>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</si>
  <si>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</si>
  <si>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</si>
  <si>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</si>
  <si>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</si>
  <si>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</si>
  <si>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</si>
  <si>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</si>
  <si>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</si>
  <si>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</si>
  <si>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</si>
  <si>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</si>
  <si>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</si>
  <si>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</si>
  <si>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</si>
  <si>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</si>
  <si>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</si>
  <si>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</si>
  <si>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</si>
  <si>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</si>
  <si>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</si>
  <si>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</si>
  <si>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</si>
  <si>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</si>
  <si>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</si>
  <si>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</si>
  <si>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</si>
  <si>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</si>
  <si>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</si>
  <si>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</si>
  <si>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</si>
  <si>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</si>
  <si>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</si>
  <si>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</si>
  <si>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</si>
  <si>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</si>
  <si>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</si>
  <si>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</si>
  <si>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</si>
  <si>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</si>
  <si>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</si>
  <si>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</si>
  <si>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</si>
  <si>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</si>
  <si>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</si>
  <si>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</si>
  <si>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</si>
  <si>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</si>
  <si>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</si>
  <si>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</si>
  <si>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</si>
  <si>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</si>
  <si>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</si>
  <si>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</si>
  <si>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</si>
  <si>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</si>
  <si>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</si>
  <si>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</si>
  <si>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</si>
  <si>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</si>
  <si>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</si>
  <si>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</si>
  <si>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</si>
  <si>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</si>
  <si>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</si>
  <si>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</si>
  <si>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</si>
  <si>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</si>
  <si>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</si>
  <si>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</si>
  <si>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</si>
  <si>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</si>
  <si>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</si>
  <si>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</si>
  <si>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</si>
  <si>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</si>
  <si>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</si>
  <si>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</si>
  <si>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</si>
  <si>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</si>
  <si>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</si>
  <si>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</si>
  <si>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</si>
  <si>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</si>
  <si>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</si>
  <si>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</si>
  <si>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</si>
  <si>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</si>
  <si>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</si>
  <si>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</si>
  <si>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</si>
  <si>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</si>
  <si>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</si>
  <si>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</si>
  <si>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</si>
  <si>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</si>
  <si>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</si>
  <si>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</si>
  <si>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</si>
  <si>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</si>
  <si>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</si>
  <si>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</si>
  <si>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</si>
  <si>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</si>
  <si>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</si>
  <si>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</si>
  <si>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</si>
  <si>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</si>
  <si>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</si>
  <si>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</si>
  <si>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</si>
  <si>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</si>
  <si>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</si>
  <si>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</si>
  <si>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</si>
  <si>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</si>
  <si>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</si>
  <si>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</si>
  <si>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</si>
  <si>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</si>
  <si>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</si>
  <si>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</si>
  <si>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</si>
  <si>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</si>
  <si>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</si>
  <si>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</si>
  <si>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</si>
  <si>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</si>
  <si>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</si>
  <si>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</si>
  <si>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</si>
  <si>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</si>
  <si>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</si>
  <si>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</si>
  <si>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</si>
  <si>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</si>
  <si>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</si>
  <si>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</si>
  <si>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</si>
  <si>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</si>
  <si>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</si>
  <si>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</si>
  <si>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</si>
  <si>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</si>
  <si>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</si>
  <si>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</si>
  <si>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</si>
  <si>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</si>
  <si>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</si>
  <si>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</si>
  <si>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</si>
  <si>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</si>
  <si>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</si>
  <si>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</si>
  <si>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</si>
  <si>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</si>
  <si>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</si>
  <si>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</si>
  <si>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</si>
  <si>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</si>
  <si>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</si>
  <si>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</si>
  <si>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</si>
  <si>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</si>
  <si>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</si>
  <si>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</si>
  <si>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</si>
  <si>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</si>
  <si>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</si>
  <si>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</si>
  <si>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</si>
  <si>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</si>
  <si>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</si>
  <si>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</si>
  <si>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</si>
  <si>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</si>
  <si>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</si>
  <si>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</si>
  <si>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</si>
  <si>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</si>
  <si>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</si>
  <si>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</si>
  <si>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</si>
  <si>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</si>
  <si>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</si>
  <si>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</si>
  <si>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</si>
  <si>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</si>
  <si>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</si>
  <si>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</si>
  <si>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</si>
  <si>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</si>
  <si>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</si>
  <si>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</si>
  <si>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</si>
  <si>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</si>
  <si>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</si>
  <si>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</si>
  <si>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</si>
  <si>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</si>
  <si>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</si>
  <si>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</si>
  <si>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</si>
  <si>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</si>
  <si>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</si>
  <si>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</si>
  <si>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</si>
  <si>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</si>
  <si>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</si>
  <si>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</si>
  <si>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</si>
  <si>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</si>
  <si>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</si>
  <si>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</si>
  <si>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</si>
  <si>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</si>
  <si>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</si>
  <si>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</si>
  <si>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</si>
  <si>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</si>
  <si>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</si>
  <si>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</si>
  <si>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</si>
  <si>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</si>
  <si>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</si>
  <si>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</si>
  <si>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</si>
  <si>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</si>
  <si>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</si>
  <si>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</si>
  <si>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</si>
  <si>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</si>
  <si>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</si>
  <si>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</si>
  <si>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</si>
  <si>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</si>
  <si>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</si>
  <si>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</si>
  <si>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</si>
  <si>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</si>
  <si>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</si>
  <si>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</si>
  <si>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</si>
  <si>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</si>
  <si>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</si>
  <si>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</si>
  <si>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</si>
  <si>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</si>
  <si>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</si>
  <si>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</si>
  <si>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</si>
  <si>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</si>
  <si>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</si>
  <si>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</si>
  <si>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</si>
  <si>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</si>
  <si>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</si>
  <si>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</si>
  <si>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</si>
  <si>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</si>
  <si>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</si>
  <si>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</si>
  <si>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</si>
  <si>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</si>
  <si>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</si>
  <si>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</si>
  <si>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</si>
  <si>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</si>
  <si>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</si>
  <si>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</si>
  <si>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</si>
  <si>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</si>
  <si>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</si>
  <si>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</si>
  <si>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</si>
  <si>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</si>
  <si>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</si>
  <si>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</si>
  <si>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</si>
  <si>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</si>
  <si>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</si>
  <si>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</si>
  <si>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</si>
  <si>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</si>
  <si>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</si>
  <si>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</si>
  <si>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</si>
  <si>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</si>
  <si>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</si>
  <si>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</si>
  <si>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</si>
  <si>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</si>
  <si>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</si>
  <si>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</si>
  <si>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</si>
  <si>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</si>
  <si>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</si>
  <si>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</si>
  <si>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</si>
  <si>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</si>
  <si>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</si>
  <si>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</si>
  <si>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</si>
  <si>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</si>
  <si>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</si>
  <si>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</si>
  <si>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</si>
  <si>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</si>
  <si>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</si>
  <si>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</si>
  <si>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</si>
  <si>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</si>
  <si>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</si>
  <si>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</si>
  <si>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</si>
  <si>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</si>
  <si>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</si>
  <si>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</si>
  <si>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</si>
  <si>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</si>
  <si>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</si>
  <si>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</si>
  <si>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</si>
  <si>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</si>
  <si>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</si>
  <si>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</si>
  <si>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</si>
  <si>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</si>
  <si>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</si>
  <si>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</si>
  <si>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</si>
  <si>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</si>
  <si>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</si>
  <si>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</si>
  <si>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</si>
  <si>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</si>
  <si>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</si>
  <si>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</si>
  <si>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</si>
  <si>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</si>
  <si>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</si>
  <si>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</si>
  <si>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</si>
  <si>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</si>
  <si>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</si>
  <si>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</si>
  <si>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</si>
  <si>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</si>
  <si>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</si>
  <si>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</si>
  <si>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</si>
  <si>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</si>
  <si>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</si>
  <si>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</si>
  <si>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</si>
  <si>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</si>
  <si>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</si>
  <si>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</si>
  <si>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</si>
  <si>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</si>
  <si>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</si>
  <si>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</si>
  <si>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</si>
  <si>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</si>
  <si>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</si>
  <si>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</si>
  <si>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</si>
  <si>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</si>
  <si>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</si>
  <si>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</si>
  <si>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</si>
  <si>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</si>
  <si>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</si>
  <si>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</si>
  <si>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</si>
  <si>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</si>
  <si>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</si>
  <si>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</si>
  <si>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</si>
  <si>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</si>
  <si>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</si>
  <si>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</si>
  <si>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</si>
  <si>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</si>
  <si>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</si>
  <si>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</si>
  <si>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</si>
  <si>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</si>
  <si>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</si>
  <si>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</si>
  <si>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</si>
  <si>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</si>
  <si>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</si>
  <si>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</si>
  <si>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</si>
  <si>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</si>
  <si>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</si>
  <si>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</si>
  <si>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</si>
  <si>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</si>
  <si>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</si>
  <si>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</si>
  <si>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</si>
  <si>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</si>
  <si>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</si>
  <si>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</si>
  <si>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</si>
  <si>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</si>
  <si>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</si>
  <si>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</si>
  <si>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</si>
  <si>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</si>
  <si>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</si>
  <si>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</si>
  <si>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</si>
  <si>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</si>
  <si>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</si>
  <si>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</si>
  <si>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</si>
  <si>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</si>
  <si>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</si>
  <si>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</si>
  <si>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</si>
  <si>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</si>
  <si>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</si>
  <si>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</si>
  <si>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</si>
  <si>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</si>
  <si>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</si>
  <si>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</si>
  <si>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</si>
  <si>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</si>
  <si>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</si>
  <si>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</si>
  <si>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</si>
  <si>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</si>
  <si>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</si>
  <si>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</si>
  <si>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</si>
  <si>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</si>
  <si>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</si>
  <si>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</si>
  <si>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</si>
  <si>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</si>
  <si>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</si>
  <si>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</si>
  <si>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</si>
  <si>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</si>
  <si>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</si>
  <si>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</si>
  <si>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</si>
  <si>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</si>
  <si>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</si>
  <si>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</si>
  <si>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</si>
  <si>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</si>
  <si>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</si>
  <si>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</si>
  <si>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</si>
  <si>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</si>
  <si>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</si>
  <si>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</si>
  <si>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</si>
  <si>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</si>
  <si>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</si>
  <si>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</si>
  <si>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</si>
  <si>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</si>
  <si>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</si>
  <si>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</si>
  <si>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</si>
  <si>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</si>
  <si>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</si>
  <si>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</si>
  <si>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</si>
  <si>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</si>
  <si>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</si>
  <si>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</si>
  <si>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</si>
  <si>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</si>
  <si>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</si>
  <si>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</si>
  <si>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</si>
  <si>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</si>
  <si>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</si>
  <si>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</si>
  <si>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</si>
  <si>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</si>
  <si>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</si>
  <si>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</si>
  <si>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</si>
  <si>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</si>
  <si>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</si>
  <si>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</si>
  <si>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</si>
  <si>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</si>
  <si>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</si>
  <si>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</si>
  <si>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</si>
  <si>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</si>
  <si>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</si>
  <si>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</si>
  <si>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</si>
  <si>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</si>
  <si>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</si>
  <si>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</si>
  <si>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</si>
  <si>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</si>
  <si>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</si>
  <si>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</si>
  <si>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</si>
  <si>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</si>
  <si>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</si>
  <si>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</si>
  <si>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</si>
  <si>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</si>
  <si>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</si>
  <si>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</si>
  <si>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</si>
  <si>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</si>
  <si>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</si>
  <si>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</si>
  <si>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</si>
  <si>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</si>
  <si>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</si>
  <si>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</si>
  <si>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</si>
  <si>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</si>
  <si>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</si>
  <si>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</si>
  <si>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</si>
  <si>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</si>
  <si>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</si>
  <si>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</si>
  <si>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</si>
  <si>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</si>
  <si>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</si>
  <si>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</si>
  <si>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</si>
  <si>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</si>
  <si>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</si>
  <si>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</si>
  <si>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</si>
  <si>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</si>
  <si>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</si>
  <si>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</si>
  <si>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</si>
  <si>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</si>
  <si>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</si>
  <si>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</si>
  <si>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</si>
  <si>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</si>
  <si>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</si>
  <si>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</si>
  <si>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</si>
  <si>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</si>
  <si>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</si>
  <si>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</si>
  <si>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</si>
  <si>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</si>
  <si>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</si>
  <si>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</si>
  <si>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</si>
  <si>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</si>
  <si>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</si>
  <si>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</si>
  <si>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</si>
  <si>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</si>
  <si>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</si>
  <si>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</si>
  <si>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</si>
  <si>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</si>
  <si>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</si>
  <si>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</si>
  <si>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</si>
  <si>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</si>
  <si>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</si>
  <si>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</si>
  <si>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</si>
  <si>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</si>
  <si>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</si>
  <si>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</si>
  <si>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</si>
  <si>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</si>
  <si>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</si>
  <si>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</si>
  <si>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</si>
  <si>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</si>
  <si>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</si>
  <si>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</si>
  <si>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</si>
  <si>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</si>
  <si>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</si>
  <si>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</si>
  <si>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</si>
  <si>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</si>
  <si>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</si>
  <si>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</si>
  <si>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</si>
  <si>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</si>
  <si>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</si>
  <si>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</si>
  <si>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</si>
  <si>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</si>
  <si>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</si>
  <si>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</si>
  <si>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</si>
  <si>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</si>
  <si>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</si>
  <si>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</si>
  <si>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</si>
  <si>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</si>
  <si>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</si>
  <si>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</si>
  <si>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</si>
  <si>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</si>
  <si>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</si>
  <si>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</si>
  <si>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</si>
  <si>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</si>
  <si>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</si>
  <si>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</si>
  <si>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</si>
  <si>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</si>
  <si>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</si>
  <si>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</si>
  <si>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</si>
  <si>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</si>
  <si>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</si>
  <si>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</si>
  <si>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</si>
  <si>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</si>
  <si>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</si>
  <si>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</si>
  <si>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</si>
  <si>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</si>
  <si>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</si>
  <si>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</si>
  <si>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</si>
  <si>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</si>
  <si>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</si>
  <si>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</si>
  <si>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</si>
  <si>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</si>
  <si>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</si>
  <si>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</si>
  <si>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</si>
  <si>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</si>
  <si>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</si>
  <si>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</si>
  <si>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</si>
  <si>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</si>
  <si>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</si>
  <si>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</si>
  <si>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</si>
  <si>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</si>
  <si>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</si>
  <si>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</si>
  <si>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</si>
  <si>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</si>
  <si>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</si>
  <si>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</si>
  <si>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</si>
  <si>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</si>
  <si>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</si>
  <si>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</si>
  <si>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</si>
  <si>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</si>
  <si>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</si>
  <si>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</si>
  <si>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</si>
  <si>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</si>
  <si>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</si>
  <si>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</si>
  <si>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</si>
  <si>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</si>
  <si>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</si>
  <si>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</si>
  <si>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</si>
  <si>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</si>
  <si>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</si>
  <si>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</si>
  <si>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</si>
  <si>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</si>
  <si>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</si>
  <si>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</si>
  <si>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</si>
  <si>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</si>
  <si>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</si>
  <si>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</si>
  <si>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</si>
  <si>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</si>
  <si>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</si>
  <si>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</si>
  <si>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</si>
  <si>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</si>
  <si>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</si>
  <si>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</si>
  <si>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</si>
  <si>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</si>
  <si>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</si>
  <si>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</si>
  <si>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</si>
  <si>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</si>
  <si>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</si>
  <si>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</si>
  <si>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</si>
  <si>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</si>
  <si>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</si>
  <si>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</si>
  <si>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</si>
  <si>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</si>
  <si>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</si>
  <si>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</si>
  <si>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</si>
  <si>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</si>
  <si>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</si>
  <si>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</si>
  <si>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</si>
  <si>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</si>
  <si>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</si>
  <si>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</si>
  <si>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</si>
  <si>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</si>
  <si>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</si>
  <si>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</si>
  <si>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</si>
  <si>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</si>
  <si>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</si>
  <si>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</si>
  <si>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</si>
  <si>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</si>
  <si>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</si>
  <si>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</si>
  <si>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</si>
  <si>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</si>
  <si>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</si>
  <si>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</si>
  <si>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</si>
  <si>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</si>
  <si>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</si>
  <si>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</si>
  <si>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</si>
  <si>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</si>
  <si>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</si>
  <si>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</si>
  <si>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</si>
  <si>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</si>
  <si>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</si>
  <si>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</si>
  <si>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</si>
  <si>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</si>
  <si>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</si>
  <si>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</si>
  <si>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</si>
  <si>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</si>
  <si>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</si>
  <si>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</si>
  <si>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</si>
  <si>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</si>
  <si>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</si>
  <si>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</si>
  <si>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</si>
  <si>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</si>
  <si>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</si>
  <si>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</si>
  <si>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</si>
  <si>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</si>
  <si>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</si>
  <si>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</si>
  <si>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</si>
  <si>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</si>
  <si>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</si>
  <si>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</si>
  <si>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PCM-20251123-00000839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</si>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</sst>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22" fontId="36" fillId="0" borderId="0" xfId="0" applyNumberFormat="1" applyFont="1"/>
    <xf numFmtId="0" fontId="0" fillId="0" borderId="0" xfId="0" applyAlignment="1">
      <alignment horizontal="center" inden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321.5245210648136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6.9648379627324175E-2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45984.47294699074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45984.47294699074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45984.47294699074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45984.47294699074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45984.47294699074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45984.47294699074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45984.47294699074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45984.47294699074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45984.47294699074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45984.47294699074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45984.47294699074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45984.47294699074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45984.47294699074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45984.47294699074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45984.47294699074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45984.47294699074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45984.47294699074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45984.47294699074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45984.47294699074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45984.47294699074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45984.47294699074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45984.47294699074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45984.47294699074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45984.47294699074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45984.47294699074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45984.47294699074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45984.47294699074</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45984.47294699074</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45984.47294699074</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45984.47294699074</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159.47310902777826</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9.6859027777099982E-2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8.5528009258268867E-2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45984.47294699074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45984.47294699074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45984.47294699074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45984.47294699074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45984.47294699074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45984.47294699074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45984.47294699074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45984.47294699074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45984.47294699074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45984.47294699074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45984.47294699074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45984.47294699074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45984.47294699074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45984.47294699074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45984.47294699074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45984.47294699074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45984.47294699074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45984.47294699074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45984.47294699074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45984.47294699074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45984.47294699074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45984.47294699074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45984.47294699074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45984.47294699074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45984.47294699074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45984.47294699074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45984.47294699074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45984.47294699074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45984.47294699074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45984.47294699074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45984.47294699074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45984.47294699074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45984.47294699074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45984.47294699074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45984.47294699074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45984.47294699074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45984.47294699074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45984.47294699074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45984.47294699074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45984.47294699074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45984.47294699074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45984.47294699074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45984.47294699074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45984.47294699074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45984.47294699074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45984.47294699074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45984.47294699074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45984.47294699074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45984.47294699074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45984.47294699074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45984.47294699074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45984.47294699074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45984.47294699074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45984.47294699074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45984.47294699074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45984.47294699074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45984.47294699074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45984.47294699074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45984.47294699074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45984.47294699074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45984.47294699074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45984.47294699074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45984.47294699074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45984.47294699074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45984.47294699074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45984.47294699074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45984.47294699074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45984.47294699074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45984.47294699074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45984.47294699074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45984.47294699074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45984.47294699074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45984.47294699074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45984.47294699074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45984.47294699074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45984.47294699074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45984.47294699074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45984.47294699074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45984.47294699074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45984.47294699074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45984.47294699074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45984.47294699074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45984.47294699074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45984.47294699074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45984.47294699074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45984.47294699074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45984.47294699074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45984.47294699074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45984.47294699074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45984.47294699074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45984.47294699074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45984.47294699074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45984.47294699074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45984.47294699074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45984.47294699074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45984.47294699074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45984.47294699074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45984.47294699074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45984.47294699074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45984.47294699074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45984.47294699074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45984.47294699074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45984.47294699074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45984.47294699074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45984.47294699074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45984.47294699074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45984.47294699074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45984.47294699074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45984.47294699074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45984.47294699074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45984.47294699074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45984.47294699074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45984.47294699074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45984.47294699074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45984.47294699074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45984.47294699074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45984.47294699074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45984.47294699074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45984.47294699074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45984.47294699074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45984.47294699074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45984.47294699074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45984.47294699074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45984.47294699074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45984.47294699074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45984.47294699074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45984.47294699074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45984.47294699074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45984.47294699074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45984.47294699074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45984.47294699074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45984.47294699074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45984.47294699074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45984.47294699074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45984.47294699074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45984.47294699074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45984.47294699074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45984.47294699074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45984.47294699074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45984.47294699074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45984.47294699074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45984.47294699074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45984.47294699074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45984.47294699074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45984.47294699074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45984.47294699074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45984.47294699074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45984.47294699074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45984.47294699074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45984.47294699074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45984.47294699074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45984.47294699074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45984.47294699074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45984.47294699074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45984.47294699074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45984.47294699074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45984.47294699074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45984.47294699074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45984.47294699074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45984.47294699074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45984.47294699074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45984.47294699074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45984.47294699074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45984.47294699074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45984.47294699074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45984.47294699074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45984.47294699074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45984.47294699074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45984.47294699074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45984.47294699074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45984.47294699074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45984.47294699074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45984.47294699074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45984.47294699074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45984.47294699074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45984.47294699074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45984.47294699074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45984.47294699074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45984.47294699074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45984.47294699074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45984.47294699074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45984.47294699074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45984.47294699074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45984.47294699074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45984.47294699074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45984.47294699074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45984.47294699074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45984.47294699074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45984.47294699074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45984.47294699074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45984.47294699074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45984.47294699074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45984.47294699074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45984.47294699074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45984.47294699074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45984.47294699074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45984.47294699074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45984.47294699074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45984.47294699074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45984.47294699074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45984.47294699074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45984.47294699074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45984.47294699074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45984.47294699074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45984.47294699074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45984.47294699074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45984.47294699074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45984.47294699074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45984.47294699074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45984.47294699074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45984.47294699074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45984.47294699074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45984.47294699074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45984.47294699074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45984.47294699074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45984.47294699074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45984.47294699074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45984.47294699074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45984.47294699074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45984.47294699074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45984.47294699074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45984.47294699074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45984.47294699074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45984.47294699074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45984.47294699074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45984.47294699074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45984.47294699074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45984.47294699074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45984.47294699074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45984.47294699074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45984.47294699074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45984.47294699074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45984.47294699074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45984.47294699074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45984.47294699074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45984.47294699074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45984.47294699074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45984.47294699074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45984.47294699074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45984.47294699074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45984.47294699074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45984.47294699074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45984.47294699074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45984.47294699074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45984.47294699074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45984.47294699074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45984.47294699074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45984.47294699074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45984.47294699074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45984.47294699074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45984.47294699074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45984.47294699074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45984.47294699074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45984.47294699074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45984.47294699074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45984.47294699074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45984.47294699074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45984.47294699074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45984.47294699074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45984.47294699074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45984.47294699074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45984.47294699074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45984.47294699074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45984.47294699074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45984.47294699074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45984.47294699074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45984.47294699074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45984.47294699074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45984.47294699074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45984.47294699074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45984.47294699074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45984.47294699074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45984.47294699074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45984.47294699074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45984.47294699074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45984.47294699074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45984.47294699074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45984.47294699074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45984.47294699074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45984.47294699074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45984.47294699074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45984.47294699074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45984.47294699074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45984.47294699074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45984.47294699074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45984.47294699074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45984.47294699074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45984.47294699074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45984.47294699074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45984.47294699074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45984.47294699074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45984.47294699074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45984.47294699074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45984.47294699074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45984.47294699074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45984.47294699074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45984.47294699074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45984.47294699074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45984.47294699074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45984.47294699074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45984.47294699074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45984.47294699074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45984.47294699074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45984.47294699074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45984.47294699074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45984.47294699074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45984.47294699074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45984.47294699074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45984.47294699074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45984.47294699074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45984.47294699074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45984.47294699074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45984.47294699074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45984.47294699074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45984.47294699074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45984.47294699074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45984.47294699074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45984.47294699074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45984.47294699074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45984.47294699074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45984.47294699074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45984.47294699074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45984.47294699074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45984.47294699074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45984.47294699074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45984.47294699074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45984.47294699074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45984.47294699074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45984.47294699074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45984.47294699074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45984.47294699074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45984.47294699074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45984.47294699074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45984.47294699074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45984.47294699074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45984.47294699074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45984.47294699074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45984.47294699074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45984.47294699074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45984.47294699074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45984.47294699074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45984.47294699074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45984.47294699074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45984.47294699074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45984.47294699074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45984.47294699074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45984.47294699074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45984.47294699074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45984.47294699074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45984.47294699074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45984.47294699074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45984.47294699074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45984.47294699074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45984.47294699074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45984.47294699074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45984.47294699074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45984.47294699074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45984.47294699074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45984.47294699074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45984.47294699074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45984.47294699074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45984.47294699074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45984.47294699074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45984.47294699074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45984.47294699074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45984.47294699074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45984.47294699074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45984.47294699074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45984.47294699074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45984.47294699074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45984.47294699074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45984.47294699074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45984.47294699074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45984.47294699074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45984.47294699074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45984.47294699074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45984.47294699074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45984.47294699074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45984.47294699074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45984.47294699074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45984.47294699074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45984.47294699074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45984.47294699074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45984.47294699074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45984.47294699074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45984.47294699074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45984.47294699074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45984.47294699074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45984.47294699074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45984.47294699074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45984.47294699074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45984.47294699074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45984.47294699074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45984.47294699074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45984.47294699074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45984.47294699074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45984.47294699074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45984.47294699074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45984.47294699074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45984.47294699074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45984.47294699074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45984.47294699074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45984.47294699074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45984.47294699074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45984.47294699074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45984.47294699074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45984.47294699074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45984.47294699074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45984.47294699074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45984.47294699074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45984.47294699074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45984.47294699074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45984.47294699074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45984.47294699074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45984.47294699074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45984.47294699074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45984.47294699074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45984.47294699074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45984.47294699074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45984.47294699074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45984.47294699074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45984.47294699074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45984.47294699074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45984.47294699074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45984.47294699074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45984.47294699074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45984.47294699074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45984.47294699074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45984.47294699074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45984.47294699074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45984.47294699074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45984.47294699074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45984.47294699074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45984.47294699074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45984.47294699074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45984.47294699074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45984.47294699074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45984.47294699074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45984.47294699074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45984.47294699074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45984.47294699074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45984.47294699074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45984.47294699074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45984.47294699074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45984.47294699074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45984.47294699074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45984.47294699074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45984.47294699074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45984.47294699074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45984.47294699074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45984.47294699074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45984.47294699074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45984.47294699074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45984.47294699074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45984.47294699074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45984.47294699074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45984.47294699074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45984.47294699074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45984.47294699074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45984.47294699074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45984.47294699074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45984.47294699074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45984.47294699074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45984.47294699074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45984.47294699074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45984.47294699074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45984.47294699074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45984.47294699074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45984.47294699074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45984.47294699074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45984.47294699074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45984.47294699074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45984.47294699074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45984.47294699074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45984.47294699074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45984.47294699074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45984.47294699074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45984.47294699074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45984.47294699074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45984.47294699074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45984.47294699074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45984.47294699074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45984.47294699074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45984.47294699074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45984.47294699074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45984.47294699074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45984.47294699074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45984.47294699074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45984.47294699074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45984.47294699074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45984.47294699074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45984.47294699074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45984.47294699074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45984.47294699074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45984.47294699074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45984.47294699074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45984.47294699074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45984.47294699074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45984.47294699074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45984.47294699074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45984.47294699074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45984.47294699074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45984.47294699074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45984.47294699074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45984.47294699074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45984.47294699074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45984.47294699074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45984.47294699074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45984.47294699074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45984.47294699074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45984.47294699074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45984.47294699074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45984.47294699074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45984.47294699074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45984.47294699074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45984.47294699074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45984.47294699074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45984.47294699074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45984.47294699074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45984.47294699074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45984.47294699074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45984.47294699074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45984.47294699074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45984.47294699074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45984.47294699074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45984.47294699074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45984.47294699074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45984.47294699074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45984.47294699074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45984.47294699074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45984.47294699074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45984.47294699074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45984.47294699074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45984.47294699074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45984.47294699074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45984.47294699074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45984.47294699074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45984.47294699074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45984.47294699074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45984.47294699074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45984.47294699074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45984.47294699074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45984.47294699074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45984.47294699074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45984.47294699074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45984.47294699074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45984.47294699074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45984.47294699074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45984.47294699074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45984.47294699074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45984.47294699074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45984.47294699074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45984.47294699074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45984.47294699074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45984.47294699074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45984.47294699074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45984.47294699074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45984.47294699074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45984.47294699074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45984.47294699074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45984.47294699074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45984.47294699074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45984.47294699074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45984.47294699074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45984.47294699074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45984.47294699074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45984.47294699074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45984.47294699074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45984.47294699074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45984.47294699074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45984.47294699074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45984.47294699074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45984.47294699074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45984.47294699074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45984.47294699074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45984.47294699074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45984.47294699074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45984.47294699074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45984.47294699074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45984.47294699074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45984.47294699074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45984.47294699074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45984.47294699074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45984.47294699074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45984.47294699074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45984.47294699074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45984.47294699074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45984.47294699074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45984.47294699074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45984.47294699074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45984.47294699074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45984.47294699074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45984.47294699074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45984.47294699074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45984.47294699074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45984.47294699074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45984.47294699074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45984.47294699074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45984.47294699074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45984.47294699074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45984.47294699074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45984.47294699074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45984.47294699074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45984.47294699074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45984.47294699074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45984.47294699074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45984.47294699074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45984.47294699074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45984.47294699074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45984.47294699074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45984.47294699074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45984.47294699074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45984.47294699074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45984.47294699074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45984.47294699074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45984.47294699074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45984.47294699074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45984.47294699074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45984.47294699074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45984.47294699074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45984.47294699074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45984.47294699074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45984.47294699074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45984.47294699074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45984.47294699074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45984.47294699074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45984.47294699074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45984.47294699074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45984.47294699074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45984.47294699074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45984.47294699074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45984.47294699074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45984.47294699074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45984.47294699074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45984.47294699074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45984.47294699074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45984.47294699074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45984.47294699074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45984.47294699074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45984.47294699074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45984.47294699074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45984.47294699074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45984.47294699074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45984.47294699074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45984.47294699074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45984.47294699074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45984.47294699074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45984.47294699074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45984.47294699074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45984.47294699074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45984.47294699074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45984.47294699074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45984.47294699074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45984.47294699074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45984.47294699074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45984.47294699074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45984.47294699074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45984.47294699074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45984.47294699074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45984.47294699074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45984.47294699074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45984.47294699074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45984.47294699074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45984.47294699074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45984.47294699074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45984.47294699074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45984.47294699074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45984.47294699074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45984.47294699074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45984.47294699074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45984.47294699074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45984.47294699074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45984.47294699074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45984.47294699074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45984.47294699074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45984.47294699074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45984.47294699074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45984.47294699074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45984.47294699074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45984.47294699074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45984.47294699074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45984.47294699074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45984.47294699074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45984.47294699074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45984.47294699074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45984.47294699074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45984.47294699074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45984.47294699074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45984.47294699074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45984.47294699074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45984.47294699074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45984.47294699074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45984.47294699074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45984.47294699074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45984.47294699074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45984.47294699074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45984.47294699074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45984.47294699074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45984.47294699074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45984.47294699074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45984.47294699074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45984.47294699074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45984.47294699074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45984.47294699074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45984.47294699074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45984.47294699074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45984.47294699074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45984.47294699074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45984.47294699074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45984.47294699074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45984.47294699074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45984.47294699074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45984.47294699074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45984.47294699074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45984.47294699074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45984.47294699074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45984.47294699074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45984.47294699074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45984.47294699074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45984.47294699074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45984.47294699074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45984.47294699074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45984.47294699074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45984.47294699074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45984.47294699074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45984.47294699074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45984.47294699074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45984.47294699074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45984.47294699074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45984.47294699074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45984.47294699074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45984.47294699074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45984.47294699074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45984.47294699074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45984.47294699074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45984.47294699074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45984.47294699074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45984.47294699074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45984.47294699074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45984.47294699074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45984.47294699074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45984.47294699074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45984.47294699074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45984.47294699074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45984.47294699074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45984.47294699074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45984.47294699074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45984.47294699074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45984.47294699074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45984.47294699074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45984.47294699074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45984.47294699074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45984.47294699074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45984.47294699074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45984.47294699074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45984.47294699074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45984.47294699074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45984.47294699074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45984.47294699074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45984.47294699074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45984.47294699074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45984.47294699074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45984.47294699074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45984.47294699074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45984.47294699074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45984.47294699074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45984.47294699074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45984.47294699074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45984.47294699074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45984.47294699074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45984.47294699074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45984.47294699074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45984.47294699074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45984.47294699074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45984.47294699074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45984.47294699074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45984.47294699074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45984.47294699074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45984.47294699074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45984.47294699074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45984.47294699074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45984.47294699074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45984.47294699074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45984.47294699074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45984.47294699074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45984.47294699074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45984.47294699074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45984.47294699074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45984.47294699074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45984.47294699074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45984.47294699074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45984.47294699074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45984.47294699074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45984.47294699074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45984.47294699074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45984.47294699074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45984.47294699074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45984.47294699074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45984.47294699074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45984.47294699074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45984.47294699074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45984.47294699074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45984.47294699074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45984.47294699074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45984.47294699074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45984.47294699074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45984.47294699074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45984.47294699074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45984.47294699074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45984.47294699074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45984.47294699074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45984.47294699074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45984.47294699074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45984.47294699074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45984.47294699074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45984.47294699074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45984.47294699074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45984.47294699074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45984.47294699074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45984.47294699074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45984.47294699074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45984.47294699074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45984.47294699074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45984.47294699074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45984.47294699074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45984.47294699074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45984.47294699074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45984.47294699074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45984.47294699074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45984.47294699074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45984.47294699074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45984.47294699074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45984.47294699074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45984.47294699074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45984.47294699074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45984.47294699074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45984.47294699074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45984.47294699074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45984.47294699074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45984.47294699074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45984.47294699074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45984.47294699074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45984.47294699074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45984.47294699074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45984.47294699074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45984.47294699074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45984.47294699074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45984.47294699074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45984.47294699074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45984.47294699074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45984.47294699074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45984.47294699074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45984.47294699074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45984.47294699074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45984.47294699074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45984.47294699074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45984.47294699074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45984.47294699074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45984.47294699074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45984.47294699074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45984.47294699074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45984.47294699074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45984.47294699074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45984.47294699074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45984.47294699074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45984.47294699074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45984.47294699074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45984.47294699074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45984.47294699074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45984.47294699074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45984.47294699074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45984.47294699074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45984.47294699074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45984.47294699074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45984.47294699074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45984.47294699074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45984.47294699074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45984.47294699074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45984.47294699074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45984.47294699074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45984.47294699074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45984.47294699074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45984.47294699074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45984.47294699074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45984.47294699074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45984.47294699074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45984.47294699074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45984.47294699074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45984.47294699074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45984.47294699074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45984.47294699074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45984.47294699074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45984.47294699074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45984.47294699074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45984.47294699074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45984.47294699074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45984.47294699074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45984.47294699074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45984.47294699074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45984.47294699074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45984.47294699074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45984.47294699074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45984.47294699074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45984.47294699074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45984.47294699074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45984.47294699074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45984.47294699074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45984.47294699074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45984.47294699074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45984.47294699074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45984.47294699074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45984.47294699074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45984.47294699074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45984.47294699074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45984.47294699074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45984.47294699074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45984.47294699074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45984.47294699074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45984.47294699074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45984.47294699074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45984.47294699074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45984.47294699074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45984.47294699074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45984.47294699074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45984.47294699074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45984.47294699074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45984.47294699074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45984.47294699074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45984.47294699074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45984.47294699074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45984.47294699074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45984.47294699074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45984.47294699074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45984.47294699074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45984.47294699074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45984.47294699074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45984.47294699074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45984.47294699074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45984.47294699074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45984.47294699074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45984.47294699074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45984.47294699074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45984.47294699074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45984.47294699074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45984.47294699074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45984.47294699074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45984.47294699074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45984.47294699074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45984.47294699074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45984.47294699074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45984.47294699074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45984.47294699074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45984.47294699074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45984.47294699074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45984.47294699074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45984.47294699074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45984.47294699074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45984.47294699074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45984.47294699074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45984.47294699074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45984.47294699074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45984.47294699074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45984.47294699074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45984.47294699074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45984.47294699074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45984.47294699074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45984.47294699074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45984.47294699074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45984.47294699074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45984.47294699074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45984.47294699074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45984.47294699074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45984.47294699074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45984.47294699074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45984.47294699074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45984.47294699074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45984.47294699074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45984.47294699074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45984.47294699074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45984.47294699074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45984.47294699074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45984.47294699074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45984.47294699074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45984.47294699074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45984.47294699074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45984.47294699074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45984.47294699074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45984.47294699074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45984.47294699074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45984.47294699074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45984.47294699074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45984.47294699074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45984.47294699074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45984.47294699074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45984.47294699074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45984.47294699074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45984.47294699074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45984.47294699074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45984.47294699074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45984.47294699074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45984.47294699074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45984.47294699074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45984.47294699074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45984.47294699074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45984.47294699074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45984.47294699074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45984.47294699074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45984.47294699074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45984.47294699074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45984.47294699074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45984.47294699074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45984.47294699074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45984.47294699074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45984.47294699074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45984.47294699074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45984.47294699074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45984.47294699074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45984.47294699074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45984.47294699074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45984.47294699074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45984.47294699074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45984.47294699074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45984.47294699074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45984.47294699074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45984.47294699074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45984.47294699074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45984.47294699074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45984.47294699074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45984.47294699074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45984.47294699074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45984.47294699074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45984.47294699074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45984.47294699074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45984.47294699074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45984.47294699074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45984.47294699074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45984.47294699074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45984.47294699074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45984.47294699074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45984.47294699074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45984.47294699074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45984.47294699074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45984.47294699074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45984.47294699074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45984.47294699074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45984.47294699074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45984.47294699074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45984.47294699074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45984.47294699074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45984.47294699074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45984.47294699074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45984.47294699074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45984.47294699074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45984.47294699074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45984.47294699074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45984.47294699074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45984.47294699074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45984.47294699074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45984.47294699074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45984.47294699074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45984.47294699074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45984.47294699074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45984.47294699074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45984.47294699074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45984.47294699074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45984.47294699074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45984.47294699074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45984.47294699074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45984.47294699074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45984.47294699074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45984.47294699074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45984.47294699074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45984.47294699074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45984.47294699074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45984.47294699074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45984.47294699074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45984.47294699074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45984.47294699074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45984.47294699074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45984.47294699074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45984.47294699074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45984.47294699074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45984.47294699074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45984.47294699074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45984.47294699074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45984.47294699074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45984.47294699074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45984.47294699074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45984.47294699074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45984.47294699074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45984.47294699074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45984.47294699074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45984.47294699074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45984.47294699074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45984.47294699074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45984.47294699074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45984.47294699074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45984.47294699074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45984.47294699074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45984.47294699074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45984.47294699074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45984.47294699074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45984.47294699074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45984.47294699074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45984.47294699074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45984.47294699074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45984.47294699074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45984.47294699074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45984.47294699074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45984.47294699074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45984.47294699074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45984.47294699074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45984.47294699074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45984.47294699074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280.99222939814354</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c r="G3" s="96">
        <f ca="1">IFERROR(NOW()-F3,"")</f>
        <v>45984.47294699074</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9.0146064816508442E-2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45984.47294699074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45984.47294699074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45984.47294699074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45984.47294699074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45984.47294699074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45984.47294699074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45984.47294699074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45984.47294699074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45984.47294699074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45984.47294699074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45984.47294699074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45984.47294699074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45984.47294699074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45984.47294699074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45984.47294699074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45984.47294699074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45984.47294699074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45984.47294699074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45984.47294699074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45984.47294699074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45984.47294699074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45984.47294699074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45984.47294699074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45984.47294699074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45984.47294699074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45984.47294699074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45984.47294699074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45984.47294699074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45984.47294699074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45984.47294699074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45984.47294699074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45984.47294699074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45984.47294699074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45984.47294699074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45984.47294699074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45984.47294699074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45984.47294699074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45984.47294699074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45984.47294699074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45984.47294699074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45984.47294699074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45984.47294699074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45984.47294699074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45984.47294699074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45984.47294699074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45984.47294699074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45984.47294699074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45984.47294699074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45984.47294699074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45984.47294699074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45984.47294699074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45984.47294699074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45984.47294699074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45984.47294699074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45984.47294699074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45984.47294699074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45984.47294699074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45984.47294699074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45984.47294699074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45984.47294699074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45984.47294699074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45984.47294699074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45984.47294699074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45984.47294699074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45984.47294699074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45984.47294699074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45984.47294699074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45984.47294699074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45984.47294699074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45984.47294699074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45984.47294699074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45984.47294699074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45984.47294699074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45984.47294699074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45984.47294699074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45984.47294699074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45984.47294699074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45984.47294699074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45984.47294699074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45984.47294699074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45984.47294699074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45984.47294699074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45984.47294699074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45984.47294699074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45984.47294699074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45984.47294699074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45984.47294699074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45984.47294699074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45984.47294699074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45984.47294699074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45984.47294699074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45984.47294699074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45984.47294699074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45984.47294699074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45984.47294699074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45984.47294699074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45984.47294699074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45984.47294699074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45984.47294699074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45984.47294699074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45984.47294699074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45984.47294699074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45984.47294699074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45984.47294699074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45984.47294699074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45984.47294699074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45984.47294699074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45984.47294699074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45984.47294699074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45984.47294699074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45984.47294699074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45984.47294699074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45984.47294699074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45984.47294699074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45984.47294699074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45984.47294699074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45984.47294699074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45984.47294699074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45984.47294699074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45984.47294699074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45984.47294699074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45984.47294699074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45984.47294699074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45984.47294699074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45984.47294699074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45984.47294699074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45984.47294699074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45984.47294699074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45984.47294699074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45984.47294699074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45984.47294699074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45984.47294699074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45984.47294699074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45984.47294699074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45984.47294699074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45984.47294699074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45984.47294699074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45984.47294699074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45984.47294699074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45984.47294699074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45984.47294699074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45984.47294699074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45984.47294699074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45984.47294699074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45984.47294699074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45984.47294699074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45984.47294699074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45984.47294699074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45984.47294699074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45984.47294699074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45984.47294699074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45984.47294699074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45984.47294699074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45984.47294699074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45984.47294699074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45984.47294699074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45984.47294699074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45984.47294699074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45984.47294699074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45984.47294699074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45984.47294699074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45984.47294699074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45984.47294699074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45984.47294699074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45984.47294699074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45984.47294699074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45984.47294699074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45984.47294699074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45984.47294699074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45984.47294699074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45984.47294699074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45984.47294699074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45984.47294699074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45984.47294699074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45984.47294699074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45984.47294699074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45984.47294699074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45984.47294699074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45984.47294699074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45984.47294699074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45984.47294699074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45984.47294699074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45984.47294699074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45984.47294699074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45984.47294699074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45984.47294699074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45984.47294699074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45984.47294699074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45984.47294699074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45984.47294699074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45984.47294699074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45984.47294699074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45984.47294699074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45984.47294699074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45984.47294699074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45984.47294699074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45984.47294699074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45984.47294699074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45984.47294699074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45984.47294699074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45984.47294699074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45984.47294699074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45984.47294699074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45984.47294699074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45984.47294699074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45984.47294699074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45984.47294699074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45984.47294699074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45984.47294699074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45984.47294699074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45984.47294699074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45984.47294699074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45984.47294699074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45984.47294699074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45984.47294699074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45984.47294699074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45984.47294699074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45984.47294699074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45984.47294699074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45984.47294699074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45984.47294699074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45984.47294699074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45984.47294699074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45984.47294699074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45984.47294699074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45984.47294699074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45984.47294699074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45984.47294699074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45984.47294699074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45984.47294699074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45984.47294699074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45984.47294699074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45984.47294699074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45984.47294699074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45984.47294699074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45984.47294699074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45984.47294699074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45984.47294699074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45984.47294699074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45984.47294699074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45984.47294699074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45984.47294699074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45984.47294699074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45984.47294699074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45984.47294699074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45984.47294699074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45984.47294699074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45984.47294699074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45984.47294699074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45984.47294699074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45984.47294699074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45984.47294699074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45984.47294699074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45984.47294699074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45984.47294699074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45984.47294699074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45984.47294699074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45984.47294699074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45984.47294699074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45984.47294699074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45984.47294699074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45984.47294699074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45984.47294699074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45984.47294699074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45984.47294699074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45984.47294699074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45984.47294699074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45984.47294699074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45984.47294699074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45984.47294699074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45984.47294699074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45984.47294699074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45984.47294699074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45984.47294699074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45984.47294699074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45984.47294699074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45984.47294699074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45984.47294699074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45984.47294699074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45984.47294699074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45984.47294699074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45984.47294699074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45984.47294699074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45984.47294699074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45984.47294699074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45984.47294699074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45984.47294699074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45984.47294699074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45984.47294699074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45984.47294699074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45984.47294699074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45984.47294699074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45984.47294699074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45984.47294699074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45984.47294699074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45984.47294699074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45984.47294699074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45984.47294699074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45984.47294699074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45984.47294699074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45984.47294699074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45984.47294699074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45984.47294699074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45984.47294699074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45984.47294699074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45984.47294699074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45984.47294699074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45984.47294699074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45984.47294699074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45984.47294699074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45984.47294699074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45984.47294699074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45984.47294699074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45984.47294699074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45984.47294699074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45984.47294699074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45984.47294699074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45984.47294699074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45984.47294699074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45984.47294699074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45984.47294699074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45984.47294699074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45984.47294699074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45984.47294699074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45984.47294699074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45984.47294699074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45984.47294699074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45984.47294699074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45984.47294699074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45984.47294699074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45984.47294699074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45984.47294699074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45984.47294699074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45984.47294699074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45984.47294699074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45984.47294699074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45984.47294699074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45984.47294699074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45984.47294699074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45984.47294699074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45984.47294699074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45984.47294699074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45984.47294699074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45984.47294699074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45984.47294699074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45984.47294699074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45984.47294699074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45984.47294699074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45984.47294699074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45984.47294699074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45984.47294699074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45984.47294699074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45984.47294699074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45984.47294699074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45984.47294699074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45984.47294699074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45984.47294699074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45984.47294699074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45984.47294699074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45984.47294699074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45984.47294699074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45984.47294699074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45984.47294699074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45984.47294699074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45984.47294699074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45984.47294699074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45984.47294699074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45984.47294699074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45984.47294699074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45984.47294699074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45984.47294699074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45984.47294699074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45984.47294699074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45984.47294699074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45984.47294699074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45984.47294699074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45984.47294699074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45984.47294699074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45984.47294699074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45984.47294699074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45984.47294699074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45984.47294699074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45984.47294699074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45984.47294699074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45984.47294699074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45984.47294699074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45984.47294699074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45984.47294699074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45984.47294699074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45984.47294699074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45984.47294699074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45984.47294699074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45984.47294699074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45984.47294699074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45984.47294699074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45984.47294699074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45984.47294699074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45984.47294699074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45984.47294699074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45984.47294699074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45984.47294699074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45984.47294699074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45984.47294699074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45984.47294699074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45984.47294699074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45984.47294699074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45984.47294699074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45984.47294699074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45984.47294699074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45984.47294699074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45984.47294699074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45984.47294699074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45984.47294699074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45984.47294699074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45984.47294699074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45984.47294699074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45984.47294699074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45984.47294699074</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92.640886805551418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58.284069675923092</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35.811835879627324</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6.9581437500019092</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3.09964837962616</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45984.47294699074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45984.47294699074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45984.47294699074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45984.47294699074</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45984.47294699074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45984.47294699074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45984.47294699074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45984.47294699074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45984.47294699074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45984.47294699074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45984.47294699074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45984.47294699074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45984.47294699074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45984.47294699074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45984.47294699074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45984.47294699074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45984.47294699074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45984.47294699074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45984.47294699074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45984.47294699074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45984.47294699074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45984.47294699074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45984.47294699074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45984.47294699074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45984.47294699074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45984.47294699074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45984.47294699074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45984.47294699074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45984.47294699074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45984.47294699074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45984.47294699074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45984.47294699074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45984.47294699074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45984.47294699074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45984.47294699074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45984.47294699074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45984.47294699074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45984.47294699074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45984.47294699074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45984.47294699074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45984.47294699074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45984.47294699074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45984.47294699074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45984.47294699074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45984.47294699074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45984.47294699074</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45984.47294699074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45984.47294699074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45984.47294699074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45984.47294699074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45984.47294699074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45984.47294699074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45984.47294699074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45984.47294699074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45984.47294699074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45984.47294699074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45984.47294699074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45984.47294699074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45984.47294699074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45984.47294699074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45984.47294699074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45984.47294699074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45984.47294699074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45984.47294699074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45984.47294699074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45984.47294699074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45984.47294699074</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45984.47294699074</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45984.47294699074</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45984.47294699074</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45984.47294699074</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45984.47294699074</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45984.47294699074</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45984.47294699074</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tabSelected="1" workbookViewId="0">
      <selection activeCell="D2" sqref="D2: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39114</v>
      </c>
      <c r="B2" s="145" t="str">
        <f>IFERROR(VLOOKUP(D2,DB!A:K,11,0),"")</f>
        <v>R6</v>
      </c>
      <c r="C2" s="146">
        <v>1</v>
      </c>
      <c r="D2" s="152" t="s">
        <v>32420</v>
      </c>
      <c r="E2" s="109" t="s">
        <v>39103</v>
      </c>
      <c r="F2" s="147"/>
      <c r="G2" s="75"/>
      <c r="H2" s="147"/>
      <c r="I2" s="145" t="str">
        <f>IFERROR(VLOOKUP(D2,DB!A:F,6,0),"")</f>
        <v>SCECO</v>
      </c>
      <c r="J2" s="145" t="str">
        <f>IFERROR(VLOOKUP(D2,DB!A:G,7,0),"")</f>
        <v>Vandalized</v>
      </c>
      <c r="K2" s="148" t="s">
        <v>39128</v>
      </c>
      <c r="L2" s="149" t="str">
        <f>IFERROR(VLOOKUP(D2,DB!A:I,9,0),"")</f>
        <v>Latis</v>
      </c>
    </row>
    <row r="3" spans="1:16382" ht="31.5" customHeight="1">
      <c r="A3" s="144" t="s">
        <v>39114</v>
      </c>
      <c r="B3" s="145" t="str">
        <f>IFERROR(VLOOKUP(D3,DB!A:K,11,0),"")</f>
        <v>R6</v>
      </c>
      <c r="C3" s="146">
        <v>1</v>
      </c>
      <c r="D3" s="152" t="s">
        <v>35682</v>
      </c>
      <c r="E3" s="109" t="s">
        <v>39103</v>
      </c>
      <c r="F3" s="147"/>
      <c r="G3" s="75">
        <f t="shared" ref="G3" ca="1" si="0">IFERROR(NOW()-F3,"-")</f>
        <v>45984.47294699074</v>
      </c>
      <c r="H3" s="147"/>
      <c r="I3" s="145" t="str">
        <f>IFERROR(VLOOKUP(D3,DB!A:F,6,0),"")</f>
        <v>SCECO</v>
      </c>
      <c r="J3" s="145" t="str">
        <f>IFERROR(VLOOKUP(D3,DB!A:G,7,0),"")</f>
        <v>Dead</v>
      </c>
      <c r="K3" s="148" t="s">
        <v>39129</v>
      </c>
      <c r="L3" s="149" t="str">
        <f>IFERROR(VLOOKUP(D3,DB!A:I,9,0),"")</f>
        <v>Latis</v>
      </c>
    </row>
    <row r="4" spans="1:16382" ht="31.5" customHeight="1">
      <c r="A4" s="144" t="s">
        <v>39130</v>
      </c>
      <c r="B4" s="145" t="str">
        <f>IFERROR(VLOOKUP(D4,DB!A:K,11,0),"")</f>
        <v>R6</v>
      </c>
      <c r="C4" s="146">
        <v>7</v>
      </c>
      <c r="D4" s="152" t="s">
        <v>33810</v>
      </c>
      <c r="E4" s="109" t="s">
        <v>39103</v>
      </c>
      <c r="F4" s="147">
        <v>45984.433900462966</v>
      </c>
      <c r="G4" s="75">
        <f ca="1">IFERROR(NOW()-F4,"-")</f>
        <v>3.9046527774189599E-2</v>
      </c>
      <c r="H4" s="147">
        <v>45984.458020833335</v>
      </c>
      <c r="I4" s="145" t="str">
        <f>IFERROR(VLOOKUP(D4,DB!A:F,6,0),"")</f>
        <v>SCECO</v>
      </c>
      <c r="J4" s="145" t="str">
        <f>IFERROR(VLOOKUP(D4,DB!A:G,7,0),"")</f>
        <v xml:space="preserve">Weak </v>
      </c>
      <c r="K4" s="148" t="s">
        <v>39131</v>
      </c>
      <c r="L4" s="149" t="str">
        <f>IFERROR(VLOOKUP(D4,DB!A:I,9,0),"")</f>
        <v>Latis</v>
      </c>
    </row>
    <row r="5" spans="1:16382" ht="31.5" customHeight="1">
      <c r="A5" s="144"/>
      <c r="B5" s="145" t="str">
        <f>IFERROR(VLOOKUP(D5,DB!A:K,11,0),"")</f>
        <v/>
      </c>
      <c r="C5" s="146"/>
      <c r="D5" s="145"/>
      <c r="E5" s="109"/>
      <c r="F5" s="147"/>
      <c r="G5" s="75">
        <f ca="1">IFERROR(NOW()-F5,"-")</f>
        <v>45984.47294699074</v>
      </c>
      <c r="H5" s="151"/>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45984.47294699074</v>
      </c>
      <c r="H6" s="151"/>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45984.47294699074</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45984.47294699074</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45984.47294699074</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45984.47294699074</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45984.47294699074</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45984.47294699074</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45984.47294699074</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45984.47294699074</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45984.47294699074</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45984.47294699074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45984.47294699074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45984.47294699074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45984.47294699074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45984.47294699074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45984.47294699074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45984.47294699074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45984.47294699074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45984.47294699074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45984.47294699074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45984.47294699074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45984.47294699074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45984.47294699074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45984.47294699074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45984.47294699074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45984.47294699074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45984.47294699074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45984.47294699074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45984.47294699074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45984.47294699074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45984.47294699074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45984.47294699074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45984.47294699074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45984.47294699074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45984.47294699074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45984.47294699074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45984.47294699074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45984.47294699074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45984.47294699074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45984.47294699074</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45984.47294699074</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45984.47294699074</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45984.47294699074</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45984.47294699074</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45984.47294699074</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