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4217" documentId="120_S{2AC9BD13-BADA-5192-A53E-5A8FF88502F6}" xr6:coauthVersionLast="47" xr6:coauthVersionMax="47" xr10:uidLastSave="{1F38986E-8140-4BC9-8379-DD0E2EEA86B9}"/>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5" l="1"/>
  <c r="G5" i="5"/>
  <c r="I5" i="5"/>
  <c r="J5" i="5"/>
  <c r="L5" i="5"/>
  <c r="L4" i="2"/>
  <c r="J4" i="2"/>
  <c r="I4" i="2"/>
  <c r="G4" i="2"/>
  <c r="B4" i="2"/>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3" i="4"/>
  <c r="G3" i="4"/>
  <c r="I3" i="4"/>
  <c r="J3" i="4"/>
  <c r="L3" i="4"/>
  <c r="B4" i="4"/>
  <c r="G4" i="4"/>
  <c r="I4" i="4"/>
  <c r="J4" i="4"/>
  <c r="L4" i="4"/>
  <c r="B5" i="4"/>
  <c r="G5" i="4"/>
  <c r="I5" i="4"/>
  <c r="J5" i="4"/>
  <c r="L5" i="4"/>
  <c r="B6" i="4"/>
  <c r="G6" i="4"/>
  <c r="I6" i="4"/>
  <c r="J6" i="4"/>
  <c r="L6" i="4"/>
  <c r="B7" i="4"/>
  <c r="G7" i="4"/>
  <c r="I7" i="4"/>
  <c r="J7" i="4"/>
  <c r="L7" i="4"/>
  <c r="B8" i="4"/>
  <c r="G8" i="4"/>
  <c r="I8" i="4"/>
  <c r="J8" i="4"/>
  <c r="L8" i="4"/>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137" i="5"/>
  <c r="I137" i="5"/>
  <c r="J137" i="5"/>
  <c r="L137" i="5"/>
  <c r="B138" i="5"/>
  <c r="I138" i="5"/>
  <c r="J138" i="5"/>
  <c r="L138" i="5"/>
  <c r="B139" i="5"/>
  <c r="I139" i="5"/>
  <c r="J139" i="5"/>
  <c r="L139" i="5"/>
  <c r="B140" i="5"/>
  <c r="I140" i="5"/>
  <c r="J140" i="5"/>
  <c r="L140" i="5"/>
  <c r="B141" i="5"/>
  <c r="I141" i="5"/>
  <c r="J141" i="5"/>
  <c r="L141"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alcChain>
</file>

<file path=xl/sharedStrings.xml><?xml version="1.0" encoding="utf-8"?>
<sst xmlns="http://schemas.openxmlformats.org/spreadsheetml/2006/main" count="180266" uniqueCount="39118">
  <si>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</si>
  <si>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</si>
  <si>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</si>
  <si>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</si>
  <si>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</si>
  <si>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</si>
  <si>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</si>
  <si>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</si>
  <si>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</si>
  <si>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</si>
  <si>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</si>
  <si>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</si>
  <si>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</si>
  <si>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</si>
  <si>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</si>
  <si>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</si>
  <si>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</si>
  <si>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</si>
  <si>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</si>
  <si>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</si>
  <si>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</si>
  <si>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</si>
  <si>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</si>
  <si>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</si>
  <si>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</si>
  <si>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</si>
  <si>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</si>
  <si>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</si>
  <si>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</si>
  <si>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</si>
  <si>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</si>
  <si>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</si>
  <si>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</si>
  <si>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</si>
  <si>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</si>
  <si>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</si>
  <si>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</si>
  <si>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</si>
  <si>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</si>
  <si>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</si>
  <si>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</si>
  <si>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</si>
  <si>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</si>
  <si>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</si>
  <si>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</si>
  <si>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</si>
  <si>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</si>
  <si>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</si>
  <si>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</si>
  <si>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</si>
  <si>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</si>
  <si>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</si>
  <si>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</si>
  <si>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</si>
  <si>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</si>
  <si>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</si>
  <si>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</si>
  <si>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</si>
  <si>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</si>
  <si>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</si>
  <si>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</si>
  <si>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</si>
  <si>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</si>
  <si>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</si>
  <si>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</si>
  <si>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</si>
  <si>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</si>
  <si>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</si>
  <si>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</si>
  <si>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</si>
  <si>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</si>
  <si>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</si>
  <si>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</si>
  <si>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</si>
  <si>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</si>
  <si>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</si>
  <si>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</si>
  <si>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</si>
  <si>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</si>
  <si>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</si>
  <si>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</si>
  <si>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</si>
  <si>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</si>
  <si>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</si>
  <si>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</si>
  <si>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</si>
  <si>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</si>
  <si>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</si>
  <si>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</si>
  <si>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</si>
  <si>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</si>
  <si>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</si>
  <si>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</si>
  <si>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</si>
  <si>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</si>
  <si>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</si>
  <si>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</si>
  <si>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</si>
  <si>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</si>
  <si>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</si>
  <si>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</si>
  <si>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</si>
  <si>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</si>
  <si>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</si>
  <si>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</si>
  <si>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</si>
  <si>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</si>
  <si>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</si>
  <si>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</si>
  <si>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</si>
  <si>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</si>
  <si>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</si>
  <si>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</si>
  <si>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</si>
  <si>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</si>
  <si>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</si>
  <si>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</si>
  <si>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</si>
  <si>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</si>
  <si>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</si>
  <si>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</si>
  <si>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</si>
  <si>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</si>
  <si>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</si>
  <si>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</si>
  <si>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</si>
  <si>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</si>
  <si>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</si>
  <si>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</si>
  <si>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</si>
  <si>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</si>
  <si>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</si>
  <si>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</si>
  <si>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</si>
  <si>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</si>
  <si>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</si>
  <si>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</si>
  <si>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</si>
  <si>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</si>
  <si>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</si>
  <si>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</si>
  <si>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</si>
  <si>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</si>
  <si>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</si>
  <si>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</si>
  <si>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</si>
  <si>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</si>
  <si>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</si>
  <si>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</si>
  <si>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</si>
  <si>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</si>
  <si>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</si>
  <si>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</si>
  <si>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</si>
  <si>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</si>
  <si>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</si>
  <si>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</si>
  <si>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</si>
  <si>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</si>
  <si>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</si>
  <si>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</si>
  <si>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</si>
  <si>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</si>
  <si>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</si>
  <si>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</si>
  <si>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</si>
  <si>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</si>
  <si>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</si>
  <si>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</si>
  <si>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</si>
  <si>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</si>
  <si>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</si>
  <si>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</si>
  <si>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</si>
  <si>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</si>
  <si>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</si>
  <si>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</si>
  <si>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</si>
  <si>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</si>
  <si>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</si>
  <si>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</si>
  <si>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</si>
  <si>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</si>
  <si>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</si>
  <si>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</si>
  <si>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</si>
  <si>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</si>
  <si>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</si>
  <si>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</si>
  <si>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</si>
  <si>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</si>
  <si>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</si>
  <si>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</si>
  <si>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</si>
  <si>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</si>
  <si>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</si>
  <si>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</si>
  <si>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</si>
  <si>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</si>
  <si>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</si>
  <si>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</si>
  <si>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</si>
  <si>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</si>
  <si>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</si>
  <si>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</si>
  <si>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</si>
  <si>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</si>
  <si>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</si>
  <si>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</si>
  <si>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</si>
  <si>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</si>
  <si>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</si>
  <si>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</si>
  <si>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</si>
  <si>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</si>
  <si>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</si>
  <si>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</si>
  <si>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</si>
  <si>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</si>
  <si>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</si>
  <si>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</si>
  <si>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</si>
  <si>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</si>
  <si>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</si>
  <si>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</si>
  <si>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</si>
  <si>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</si>
  <si>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</si>
  <si>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</si>
  <si>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</si>
  <si>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</si>
  <si>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</si>
  <si>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</si>
  <si>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</si>
  <si>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</si>
  <si>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</si>
  <si>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</si>
  <si>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</si>
  <si>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</si>
  <si>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</si>
  <si>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</si>
  <si>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</si>
  <si>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</si>
  <si>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</si>
  <si>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</si>
  <si>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</si>
  <si>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</si>
  <si>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</si>
  <si>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</si>
  <si>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</si>
  <si>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</si>
  <si>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</si>
  <si>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</si>
  <si>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</si>
  <si>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</si>
  <si>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</si>
  <si>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</si>
  <si>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</si>
  <si>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</si>
  <si>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</si>
  <si>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</si>
  <si>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</si>
  <si>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</si>
  <si>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</si>
  <si>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</si>
  <si>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</si>
  <si>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</si>
  <si>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</si>
  <si>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</si>
  <si>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</si>
  <si>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</si>
  <si>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</si>
  <si>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</si>
  <si>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</si>
  <si>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</si>
  <si>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</si>
  <si>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</si>
  <si>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</si>
  <si>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</si>
  <si>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</si>
  <si>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</si>
  <si>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</si>
  <si>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</si>
  <si>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</si>
  <si>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</si>
  <si>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</si>
  <si>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</si>
  <si>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</si>
  <si>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</si>
  <si>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</si>
  <si>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</si>
  <si>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</si>
  <si>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</si>
  <si>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</si>
  <si>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</si>
  <si>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</si>
  <si>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</si>
  <si>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</si>
  <si>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</si>
  <si>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</si>
  <si>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</si>
  <si>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</si>
  <si>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</si>
  <si>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</si>
  <si>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</si>
  <si>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</si>
  <si>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</si>
  <si>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</si>
  <si>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</si>
  <si>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</si>
  <si>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</si>
  <si>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</si>
  <si>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</si>
  <si>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</si>
  <si>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</si>
  <si>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</si>
  <si>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</si>
  <si>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</si>
  <si>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</si>
  <si>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</si>
  <si>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</si>
  <si>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</si>
  <si>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</si>
  <si>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</si>
  <si>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</si>
  <si>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</si>
  <si>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</si>
  <si>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</si>
  <si>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</si>
  <si>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</si>
  <si>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</si>
  <si>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</si>
  <si>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</si>
  <si>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</si>
  <si>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</si>
  <si>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</si>
  <si>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</si>
  <si>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</si>
  <si>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</si>
  <si>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</si>
  <si>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</si>
  <si>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</si>
  <si>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</si>
  <si>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</si>
  <si>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</si>
  <si>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</si>
  <si>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</si>
  <si>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</si>
  <si>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</si>
  <si>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</si>
  <si>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</si>
  <si>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</si>
  <si>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</si>
  <si>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</si>
  <si>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</si>
  <si>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</si>
  <si>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</si>
  <si>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</si>
  <si>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</si>
  <si>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</si>
  <si>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</si>
  <si>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</si>
  <si>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</si>
  <si>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</si>
  <si>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</si>
  <si>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</si>
  <si>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</si>
  <si>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</si>
  <si>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</si>
  <si>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</si>
  <si>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</si>
  <si>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</si>
  <si>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</si>
  <si>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</si>
  <si>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</si>
  <si>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</si>
  <si>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</si>
  <si>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</si>
  <si>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</si>
  <si>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</si>
  <si>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</si>
  <si>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</si>
  <si>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</si>
  <si>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</si>
  <si>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</si>
  <si>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</si>
  <si>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</si>
  <si>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</si>
  <si>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</si>
  <si>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</si>
  <si>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</si>
  <si>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</si>
  <si>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</si>
  <si>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</si>
  <si>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</si>
  <si>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</si>
  <si>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</si>
  <si>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</si>
  <si>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</si>
  <si>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</si>
  <si>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</si>
  <si>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</si>
  <si>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</si>
  <si>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</si>
  <si>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</si>
  <si>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</si>
  <si>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</si>
  <si>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</si>
  <si>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</si>
  <si>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</si>
  <si>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</si>
  <si>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</si>
  <si>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</si>
  <si>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</si>
  <si>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</si>
  <si>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</si>
  <si>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</si>
  <si>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</si>
  <si>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</si>
  <si>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</si>
  <si>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</si>
  <si>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</si>
  <si>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</si>
  <si>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</si>
  <si>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</si>
  <si>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</si>
  <si>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</si>
  <si>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</si>
  <si>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</si>
  <si>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</si>
  <si>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</si>
  <si>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</si>
  <si>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</si>
  <si>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</si>
  <si>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</si>
  <si>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</si>
  <si>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</si>
  <si>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</si>
  <si>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</si>
  <si>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</si>
  <si>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</si>
  <si>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</si>
  <si>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</si>
  <si>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</si>
  <si>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</si>
  <si>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</si>
  <si>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</si>
  <si>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</si>
  <si>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</si>
  <si>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</si>
  <si>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</si>
  <si>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</si>
  <si>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</si>
  <si>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</si>
  <si>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</si>
  <si>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</si>
  <si>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</si>
  <si>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</si>
  <si>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</si>
  <si>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</si>
  <si>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</si>
  <si>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</si>
  <si>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</si>
  <si>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</si>
  <si>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</si>
  <si>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</si>
  <si>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</si>
  <si>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</si>
  <si>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</si>
  <si>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</si>
  <si>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</si>
  <si>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</si>
  <si>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</si>
  <si>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</si>
  <si>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</si>
  <si>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</si>
  <si>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</si>
  <si>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</si>
  <si>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</si>
  <si>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</si>
  <si>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</si>
  <si>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</si>
  <si>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</si>
  <si>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</si>
  <si>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</si>
  <si>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</si>
  <si>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</si>
  <si>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</si>
  <si>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</si>
  <si>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</si>
  <si>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</si>
  <si>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</si>
  <si>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</si>
  <si>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</si>
  <si>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</si>
  <si>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</si>
  <si>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</si>
  <si>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</si>
  <si>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</si>
  <si>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</si>
  <si>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</si>
  <si>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</si>
  <si>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</si>
  <si>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</si>
  <si>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</si>
  <si>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</si>
  <si>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</si>
  <si>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</si>
  <si>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</si>
  <si>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</si>
  <si>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</si>
  <si>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</si>
  <si>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</si>
  <si>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</si>
  <si>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</si>
  <si>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</si>
  <si>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</si>
  <si>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</si>
  <si>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</si>
  <si>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</si>
  <si>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</si>
  <si>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</si>
  <si>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</si>
  <si>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</si>
  <si>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</si>
  <si>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</si>
  <si>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</si>
  <si>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</si>
  <si>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</si>
  <si>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</si>
  <si>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</si>
  <si>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</si>
  <si>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</si>
  <si>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</si>
  <si>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</si>
  <si>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</si>
  <si>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</si>
  <si>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</si>
  <si>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</si>
  <si>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</si>
  <si>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</si>
  <si>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</si>
  <si>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</si>
  <si>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</si>
  <si>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</si>
  <si>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</si>
  <si>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</si>
  <si>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</si>
  <si>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</si>
  <si>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</si>
  <si>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</si>
  <si>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</si>
  <si>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</si>
  <si>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</si>
  <si>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</si>
  <si>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</si>
  <si>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</si>
  <si>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</si>
  <si>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</si>
  <si>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</si>
  <si>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</si>
  <si>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</si>
  <si>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</si>
  <si>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</si>
  <si>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</si>
  <si>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</si>
  <si>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</si>
  <si>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</si>
  <si>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</si>
  <si>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</si>
  <si>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</si>
  <si>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</si>
  <si>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</si>
  <si>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</si>
  <si>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</si>
  <si>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</si>
  <si>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</si>
  <si>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</si>
  <si>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</si>
  <si>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</si>
  <si>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</si>
  <si>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</si>
  <si>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</si>
  <si>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</si>
  <si>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</si>
  <si>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</si>
  <si>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</si>
  <si>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</si>
  <si>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</si>
  <si>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</si>
  <si>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</si>
  <si>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</si>
  <si>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</si>
  <si>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</si>
  <si>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</si>
  <si>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</si>
  <si>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</si>
  <si>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</si>
  <si>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</si>
  <si>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</si>
  <si>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</si>
  <si>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</si>
  <si>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</si>
  <si>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</si>
  <si>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</si>
  <si>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</si>
  <si>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</si>
  <si>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</si>
  <si>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</si>
  <si>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</si>
  <si>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</si>
  <si>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</si>
  <si>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</si>
  <si>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</si>
  <si>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</si>
  <si>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</si>
  <si>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</si>
  <si>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</si>
  <si>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</si>
  <si>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</si>
  <si>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</si>
  <si>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</si>
  <si>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</si>
  <si>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</si>
  <si>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</si>
  <si>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</si>
  <si>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</si>
  <si>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</si>
  <si>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</si>
  <si>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</si>
  <si>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</si>
  <si>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</si>
  <si>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</si>
  <si>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</si>
  <si>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</si>
  <si>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</si>
  <si>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</si>
  <si>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</si>
  <si>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</si>
  <si>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</si>
  <si>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</si>
  <si>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</si>
  <si>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</si>
  <si>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</si>
  <si>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</si>
  <si>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</si>
  <si>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</si>
  <si>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</si>
  <si>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</si>
  <si>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</si>
  <si>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</si>
  <si>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</si>
  <si>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</si>
  <si>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</si>
  <si>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</si>
  <si>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</si>
  <si>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</si>
  <si>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</si>
  <si>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</si>
  <si>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</si>
  <si>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</si>
  <si>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</si>
  <si>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</si>
  <si>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</si>
  <si>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</si>
  <si>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</si>
  <si>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</si>
  <si>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</si>
  <si>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</si>
  <si>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</si>
  <si>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</si>
  <si>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</si>
  <si>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</si>
  <si>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</si>
  <si>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</si>
  <si>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</si>
  <si>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</si>
  <si>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</si>
  <si>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</si>
  <si>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</si>
  <si>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</si>
  <si>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</si>
  <si>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</si>
  <si>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</si>
  <si>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</si>
  <si>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</si>
  <si>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</si>
  <si>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</si>
  <si>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</si>
  <si>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</si>
  <si>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</si>
  <si>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</si>
  <si>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</si>
  <si>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</si>
  <si>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</si>
  <si>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</si>
  <si>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</si>
  <si>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</si>
  <si>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</si>
  <si>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</si>
  <si>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</si>
  <si>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</si>
  <si>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</si>
  <si>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</si>
  <si>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</si>
  <si>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</si>
  <si>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</si>
  <si>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</si>
  <si>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</si>
  <si>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</si>
  <si>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</si>
  <si>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</si>
  <si>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</si>
  <si>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</si>
  <si>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</si>
  <si>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</si>
  <si>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</si>
  <si>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</si>
  <si>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</si>
  <si>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</si>
  <si>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</si>
  <si>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</si>
  <si>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</si>
  <si>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</si>
  <si>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</si>
  <si>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</si>
  <si>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</si>
  <si>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</si>
  <si>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</si>
  <si>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</si>
  <si>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</si>
  <si>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</si>
  <si>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</si>
  <si>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</si>
  <si>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</si>
  <si>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</si>
  <si>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</si>
  <si>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</si>
  <si>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</si>
  <si>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</si>
  <si>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</si>
  <si>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</si>
  <si>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</si>
  <si>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</si>
  <si>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</si>
  <si>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</si>
  <si>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</si>
  <si>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</si>
  <si>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</si>
  <si>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</si>
  <si>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</si>
  <si>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</si>
  <si>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</si>
  <si>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</si>
  <si>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</si>
  <si>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</si>
  <si>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</si>
  <si>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</si>
  <si>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</si>
  <si>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</si>
  <si>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</si>
  <si>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</si>
  <si>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</si>
  <si>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</si>
  <si>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</si>
  <si>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</si>
  <si>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</si>
  <si>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</si>
  <si>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</si>
  <si>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</si>
  <si>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</si>
  <si>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</si>
  <si>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</si>
  <si>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</si>
  <si>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</si>
  <si>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</si>
  <si>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</si>
  <si>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</si>
  <si>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</si>
  <si>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</si>
  <si>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</si>
  <si>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</si>
  <si>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</si>
  <si>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</si>
  <si>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</si>
  <si>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</si>
  <si>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</si>
  <si>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</si>
  <si>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</si>
  <si>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</si>
  <si>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</si>
  <si>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</si>
  <si>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</si>
  <si>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</si>
  <si>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</si>
  <si>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</si>
  <si>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</si>
  <si>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</si>
  <si>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</si>
  <si>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</si>
  <si>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</si>
  <si>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</si>
  <si>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</si>
  <si>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</si>
  <si>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</si>
  <si>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</si>
  <si>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</si>
  <si>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</si>
  <si>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</si>
  <si>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</si>
  <si>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</si>
  <si>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</si>
  <si>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</si>
  <si>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</si>
  <si>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</si>
  <si>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</si>
  <si>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</si>
  <si>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</si>
  <si>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</si>
  <si>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</si>
  <si>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</si>
  <si>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</si>
  <si>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</si>
  <si>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</si>
  <si>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</si>
  <si>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</si>
  <si>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</si>
  <si>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</si>
  <si>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</si>
  <si>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</si>
  <si>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</si>
  <si>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</si>
  <si>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</si>
  <si>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</si>
  <si>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</si>
  <si>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</si>
  <si>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</si>
  <si>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</si>
  <si>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</si>
  <si>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</si>
  <si>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</si>
  <si>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</si>
  <si>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</si>
  <si>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</si>
  <si>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</si>
  <si>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</si>
  <si>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</si>
  <si>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</si>
  <si>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</si>
  <si>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</si>
  <si>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</si>
  <si>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</si>
  <si>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</si>
  <si>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</si>
  <si>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</si>
  <si>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</si>
  <si>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</si>
  <si>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</si>
  <si>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</si>
  <si>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</si>
  <si>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</si>
  <si>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</si>
  <si>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</si>
  <si>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</si>
  <si>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</si>
  <si>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</si>
  <si>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</si>
  <si>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</si>
  <si>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</si>
  <si>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</si>
  <si>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</si>
  <si>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</si>
  <si>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</si>
  <si>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</si>
  <si>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</si>
  <si>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</si>
  <si>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</si>
  <si>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</si>
  <si>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</si>
  <si>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</si>
  <si>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</si>
  <si>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</si>
  <si>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</si>
  <si>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</si>
  <si>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</si>
  <si>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</si>
  <si>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</si>
  <si>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</si>
  <si>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</si>
  <si>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</si>
  <si>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</si>
  <si>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</si>
  <si>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</si>
  <si>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</si>
  <si>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</si>
  <si>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</si>
  <si>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</si>
  <si>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</si>
  <si>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</si>
  <si>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</si>
  <si>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</si>
  <si>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</si>
  <si>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</si>
  <si>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</si>
  <si>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</si>
  <si>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</si>
  <si>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</si>
  <si>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</si>
  <si>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</si>
  <si>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</si>
  <si>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</si>
  <si>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</si>
  <si>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</si>
  <si>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</si>
  <si>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</si>
  <si>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</si>
  <si>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</si>
  <si>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</si>
  <si>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</si>
  <si>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</si>
  <si>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</si>
  <si>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</si>
  <si>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</si>
  <si>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</si>
  <si>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</si>
  <si>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</si>
  <si>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</si>
  <si>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</si>
  <si>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</si>
  <si>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</si>
  <si>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</si>
  <si>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</si>
  <si>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</si>
  <si>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</si>
  <si>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</si>
  <si>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</si>
  <si>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</si>
  <si>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</si>
  <si>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</si>
  <si>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</si>
  <si>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</si>
  <si>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</si>
  <si>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</si>
  <si>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</si>
  <si>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</si>
  <si>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</si>
  <si>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</si>
  <si>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</si>
  <si>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</si>
  <si>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</si>
  <si>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</si>
  <si>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</si>
  <si>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</si>
  <si>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</si>
  <si>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</si>
  <si>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</si>
  <si>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</si>
  <si>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</si>
  <si>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</si>
  <si>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</si>
  <si>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</si>
  <si>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</si>
  <si>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</si>
  <si>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</si>
  <si>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</si>
  <si>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</si>
  <si>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</si>
  <si>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</si>
  <si>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</si>
  <si>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</si>
  <si>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</si>
  <si>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</si>
  <si>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</si>
  <si>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</si>
  <si>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</si>
  <si>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</si>
  <si>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</si>
  <si>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</si>
  <si>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</si>
  <si>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</si>
  <si>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</si>
  <si>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</si>
  <si>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</si>
  <si>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</si>
  <si>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</si>
  <si>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</si>
  <si>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</si>
  <si>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</si>
  <si>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</si>
  <si>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</si>
  <si>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</si>
  <si>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</si>
  <si>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</si>
  <si>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</si>
  <si>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</si>
  <si>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</si>
  <si>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</si>
  <si>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</si>
  <si>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</si>
  <si>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</si>
  <si>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</si>
  <si>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</si>
  <si>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</si>
  <si>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</si>
  <si>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</si>
  <si>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</si>
  <si>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</si>
  <si>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</si>
  <si>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</si>
  <si>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</si>
  <si>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</si>
  <si>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</si>
  <si>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</si>
  <si>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</si>
  <si>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</si>
  <si>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</si>
  <si>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</si>
  <si>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</si>
  <si>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</si>
  <si>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</si>
  <si>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</si>
  <si>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</si>
  <si>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</si>
  <si>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</si>
  <si>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</si>
  <si>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</si>
  <si>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</si>
  <si>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</si>
  <si>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</si>
  <si>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</si>
  <si>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</si>
  <si>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</si>
  <si>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</si>
  <si>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</si>
  <si>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</si>
  <si>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</si>
  <si>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</si>
  <si>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</si>
  <si>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</si>
  <si>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</si>
  <si>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</si>
  <si>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</si>
  <si>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</si>
  <si>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</si>
  <si>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</si>
  <si>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</si>
  <si>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</si>
  <si>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</si>
  <si>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</si>
  <si>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</si>
  <si>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</si>
  <si>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</si>
  <si>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</si>
  <si>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</si>
  <si>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</si>
  <si>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</si>
  <si>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</si>
  <si>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</si>
  <si>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</si>
  <si>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</si>
  <si>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</si>
  <si>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</si>
  <si>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</si>
  <si>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</si>
  <si>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</si>
  <si>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</si>
  <si>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</si>
  <si>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</si>
  <si>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</si>
  <si>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</si>
  <si>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</si>
  <si>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</si>
  <si>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</si>
  <si>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</si>
  <si>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</si>
  <si>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</si>
  <si>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</si>
  <si>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</si>
  <si>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</si>
  <si>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</si>
  <si>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</si>
  <si>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</si>
  <si>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</si>
  <si>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</si>
  <si>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</si>
  <si>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</si>
  <si>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</si>
  <si>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</si>
  <si>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</si>
  <si>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</si>
  <si>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</si>
  <si>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</si>
  <si>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</si>
  <si>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</si>
  <si>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</si>
  <si>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</si>
  <si>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</si>
  <si>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</si>
  <si>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</si>
  <si>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</si>
  <si>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</si>
  <si>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</si>
  <si>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</si>
  <si>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</si>
  <si>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</si>
  <si>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</si>
  <si>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</si>
  <si>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</si>
  <si>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</si>
  <si>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</si>
  <si>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</si>
  <si>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</si>
  <si>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</si>
  <si>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</si>
  <si>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</si>
  <si>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</si>
  <si>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</si>
  <si>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</si>
  <si>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</si>
  <si>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</si>
  <si>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</si>
  <si>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</si>
  <si>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</si>
  <si>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</si>
  <si>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</si>
  <si>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</si>
  <si>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</si>
  <si>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</si>
  <si>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</si>
  <si>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</si>
  <si>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</si>
  <si>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</si>
  <si>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</si>
  <si>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</si>
  <si>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</si>
  <si>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</si>
  <si>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</si>
  <si>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</si>
  <si>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</si>
  <si>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</si>
  <si>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</si>
  <si>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</si>
  <si>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</si>
  <si>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</si>
  <si>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</si>
  <si>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</si>
  <si>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</si>
  <si>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</si>
  <si>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</si>
  <si>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</si>
  <si>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</si>
  <si>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</si>
  <si>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</si>
  <si>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</si>
  <si>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</si>
  <si>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</si>
  <si>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</si>
  <si>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</si>
  <si>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</si>
  <si>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</si>
  <si>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</si>
  <si>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</si>
  <si>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</si>
  <si>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</si>
  <si>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</si>
  <si>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</si>
  <si>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</si>
  <si>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</si>
  <si>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</si>
  <si>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</si>
  <si>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</si>
  <si>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</si>
  <si>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</si>
  <si>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</si>
  <si>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</si>
  <si>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</si>
  <si>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</si>
  <si>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</si>
  <si>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</si>
  <si>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</si>
  <si>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</si>
  <si>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</si>
  <si>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</si>
  <si>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</si>
  <si>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</si>
  <si>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</si>
  <si>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</si>
  <si>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</si>
  <si>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</si>
  <si>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</si>
  <si>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</si>
  <si>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</si>
  <si>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</si>
  <si>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</si>
  <si>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</si>
  <si>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</si>
  <si>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</si>
  <si>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</si>
  <si>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</si>
  <si>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</si>
  <si>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</si>
  <si>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</si>
  <si>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</si>
  <si>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</si>
  <si>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</si>
  <si>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</si>
  <si>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</si>
  <si>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</si>
  <si>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</si>
  <si>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</si>
  <si>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</si>
  <si>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</si>
  <si>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</si>
  <si>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</si>
  <si>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</si>
  <si>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</si>
  <si>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</si>
  <si>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</si>
  <si>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</si>
  <si>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</si>
  <si>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</si>
  <si>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</si>
  <si>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</si>
  <si>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</si>
  <si>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</si>
  <si>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</si>
  <si>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</si>
  <si>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</si>
  <si>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</si>
  <si>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</si>
  <si>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</si>
  <si>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</si>
  <si>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</si>
  <si>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</si>
  <si>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</si>
  <si>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</si>
  <si>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</si>
  <si>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</si>
  <si>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</si>
  <si>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</si>
  <si>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</si>
  <si>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</si>
  <si>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</si>
  <si>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</si>
  <si>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</si>
  <si>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</si>
  <si>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</si>
  <si>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</si>
  <si>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</si>
  <si>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</si>
  <si>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</si>
  <si>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</si>
  <si>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</si>
  <si>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</si>
  <si>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</si>
  <si>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</si>
  <si>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</si>
  <si>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</si>
  <si>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</si>
  <si>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</si>
  <si>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</si>
  <si>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</si>
  <si>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</si>
  <si>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</si>
  <si>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</si>
  <si>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</si>
  <si>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</si>
  <si>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</si>
  <si>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</si>
  <si>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</si>
  <si>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</si>
  <si>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</si>
  <si>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</si>
  <si>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</si>
  <si>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</si>
  <si>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</si>
  <si>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</si>
  <si>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</si>
  <si>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</si>
  <si>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</si>
  <si>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</si>
  <si>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</si>
  <si>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</si>
  <si>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</si>
  <si>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</si>
  <si>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</si>
  <si>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</si>
  <si>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</si>
  <si>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</si>
  <si>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</si>
  <si>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</si>
  <si>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</si>
  <si>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</si>
  <si>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</si>
  <si>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</si>
  <si>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</si>
  <si>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</si>
  <si>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</si>
  <si>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</si>
  <si>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</si>
  <si>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</si>
  <si>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</si>
  <si>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</si>
  <si>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</si>
  <si>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</si>
  <si>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</si>
  <si>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</si>
  <si>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</si>
  <si>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</si>
  <si>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</si>
  <si>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</si>
  <si>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</si>
  <si>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</si>
  <si>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</si>
  <si>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</si>
  <si>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</si>
  <si>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</si>
  <si>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</si>
  <si>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</si>
  <si>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</si>
  <si>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</si>
  <si>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</si>
  <si>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</si>
  <si>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</si>
  <si>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</si>
  <si>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</si>
  <si>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</si>
  <si>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</si>
  <si>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</si>
  <si>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</si>
  <si>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</si>
  <si>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</si>
  <si>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</si>
  <si>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</si>
  <si>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</si>
  <si>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</si>
  <si>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</si>
  <si>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</si>
  <si>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</si>
  <si>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</si>
  <si>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</si>
  <si>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</si>
  <si>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</si>
  <si>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</si>
  <si>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</si>
  <si>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</si>
  <si>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</si>
  <si>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</si>
  <si>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</si>
  <si>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</si>
  <si>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</si>
  <si>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</si>
  <si>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</si>
  <si>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</si>
  <si>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</si>
  <si>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</si>
  <si>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</si>
  <si>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</si>
  <si>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</si>
  <si>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</si>
  <si>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</si>
  <si>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</si>
  <si>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</si>
  <si>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</si>
  <si>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</si>
  <si>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</si>
  <si>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</si>
  <si>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</si>
  <si>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</si>
  <si>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</si>
  <si>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</si>
  <si>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</si>
  <si>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</si>
  <si>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</si>
  <si>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</si>
  <si>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</si>
  <si>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</si>
  <si>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</si>
  <si>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</si>
  <si>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</si>
  <si>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</si>
  <si>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</si>
  <si>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</si>
  <si>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</si>
  <si>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</si>
  <si>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</si>
  <si>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</si>
  <si>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</si>
  <si>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</si>
  <si>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</si>
  <si>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</si>
  <si>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</si>
  <si>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</si>
  <si>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</si>
  <si>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</si>
  <si>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</si>
  <si>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</si>
  <si>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</si>
  <si>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</si>
  <si>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</si>
  <si>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</si>
  <si>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</si>
  <si>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</si>
  <si>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</si>
  <si>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</si>
  <si>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</si>
  <si>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</si>
  <si>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</si>
  <si>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</si>
  <si>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</si>
  <si>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</si>
  <si>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</si>
  <si>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</si>
  <si>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</si>
  <si>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</si>
  <si>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</si>
  <si>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</si>
  <si>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</si>
  <si>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</si>
  <si>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</si>
  <si>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</si>
  <si>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</si>
  <si>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</si>
  <si>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</si>
  <si>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</si>
  <si>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</si>
  <si>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</si>
  <si>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</si>
  <si>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</si>
  <si>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</si>
  <si>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</si>
  <si>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</si>
  <si>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</si>
  <si>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</si>
  <si>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</si>
  <si>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</si>
  <si>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</si>
  <si>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</si>
  <si>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</si>
  <si>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</si>
  <si>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</si>
  <si>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</si>
  <si>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</si>
  <si>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</si>
  <si>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</si>
  <si>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</si>
  <si>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</si>
  <si>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</si>
  <si>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</si>
  <si>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</si>
  <si>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</si>
  <si>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</si>
  <si>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</si>
  <si>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</si>
  <si>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</si>
  <si>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</si>
  <si>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</si>
  <si>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</si>
  <si>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</si>
  <si>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</si>
  <si>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</si>
  <si>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</si>
  <si>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</si>
  <si>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</si>
  <si>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</si>
  <si>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</si>
  <si>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</si>
  <si>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</si>
  <si>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</si>
  <si>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</si>
  <si>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</si>
  <si>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</si>
  <si>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</si>
  <si>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</si>
  <si>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</si>
  <si>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</si>
  <si>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</si>
  <si>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</si>
  <si>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</si>
  <si>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</si>
  <si>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</si>
  <si>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</si>
  <si>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</si>
  <si>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</si>
  <si>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</si>
  <si>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</si>
  <si>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</si>
  <si>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</si>
  <si>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</si>
  <si>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</si>
  <si>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</si>
  <si>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</si>
  <si>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</si>
  <si>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</si>
  <si>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</si>
  <si>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</si>
  <si>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</si>
  <si>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</si>
  <si>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</si>
  <si>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</si>
  <si>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</si>
  <si>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</si>
  <si>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</si>
  <si>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</si>
  <si>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</si>
  <si>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</si>
  <si>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</si>
  <si>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</si>
  <si>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</si>
  <si>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</si>
  <si>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</si>
  <si>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</si>
  <si>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</si>
  <si>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</si>
  <si>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</si>
  <si>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</si>
  <si>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</si>
  <si>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</si>
  <si>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</si>
  <si>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</si>
  <si>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</si>
  <si>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</si>
  <si>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</si>
  <si>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</si>
  <si>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</si>
  <si>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</si>
  <si>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</si>
  <si>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</si>
  <si>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</si>
  <si>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</si>
  <si>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</si>
  <si>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</si>
  <si>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</si>
  <si>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</si>
  <si>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</si>
  <si>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</si>
  <si>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</si>
  <si>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</si>
  <si>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</si>
  <si>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</si>
  <si>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</si>
  <si>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</si>
  <si>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</si>
  <si>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</si>
  <si>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</si>
  <si>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</si>
  <si>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</si>
  <si>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</si>
  <si>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</si>
  <si>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</si>
  <si>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</si>
  <si>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</si>
  <si>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</si>
  <si>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</si>
  <si>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</si>
  <si>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</si>
  <si>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</si>
  <si>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</si>
  <si>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</si>
  <si>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</si>
  <si>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</si>
  <si>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</si>
  <si>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</si>
  <si>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</si>
  <si>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</si>
  <si>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</si>
  <si>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</si>
  <si>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</si>
  <si>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</si>
  <si>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</si>
  <si>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</si>
  <si>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</si>
  <si>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</si>
  <si>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</si>
  <si>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</si>
  <si>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</si>
  <si>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</si>
  <si>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</si>
  <si>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</si>
  <si>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</si>
  <si>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</si>
  <si>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</si>
  <si>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</si>
  <si>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</si>
  <si>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</si>
  <si>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</si>
  <si>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</si>
  <si>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</si>
  <si>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</si>
  <si>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</si>
  <si>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</si>
  <si>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</si>
  <si>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</si>
  <si>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</si>
  <si>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</si>
  <si>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</si>
  <si>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</si>
  <si>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</si>
  <si>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</si>
  <si>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</si>
  <si>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</si>
  <si>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</si>
  <si>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</si>
  <si>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</si>
  <si>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</si>
  <si>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</si>
  <si>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</si>
  <si>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</si>
  <si>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</si>
  <si>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</si>
  <si>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</si>
  <si>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</si>
  <si>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</si>
  <si>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</si>
  <si>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</si>
  <si>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</si>
  <si>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</si>
  <si>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</si>
  <si>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</si>
  <si>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</si>
  <si>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</si>
  <si>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</si>
  <si>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</si>
  <si>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</si>
  <si>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</si>
  <si>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</si>
  <si>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</si>
  <si>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</si>
  <si>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</si>
  <si>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</si>
  <si>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</si>
  <si>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</si>
  <si>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</si>
  <si>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</si>
  <si>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</si>
  <si>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</si>
  <si>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</si>
  <si>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</si>
  <si>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</si>
  <si>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</si>
  <si>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</si>
  <si>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</si>
  <si>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</si>
  <si>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</si>
  <si>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</si>
  <si>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</si>
  <si>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</si>
  <si>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</si>
  <si>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</si>
  <si>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</si>
  <si>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</si>
  <si>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</si>
  <si>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</si>
  <si>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</si>
  <si>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</si>
  <si>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</si>
  <si>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</si>
  <si>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</si>
  <si>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</si>
  <si>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</si>
  <si>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</si>
  <si>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</si>
  <si>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</si>
  <si>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</si>
  <si>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</si>
  <si>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</si>
  <si>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</si>
  <si>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</si>
  <si>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</si>
  <si>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</si>
  <si>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</si>
  <si>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</si>
  <si>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</si>
  <si>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</si>
  <si>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</si>
  <si>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</si>
  <si>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</si>
  <si>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</si>
  <si>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</si>
  <si>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</si>
  <si>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</si>
  <si>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</si>
  <si>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</si>
  <si>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</si>
  <si>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</si>
  <si>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</si>
  <si>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</si>
  <si>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</si>
  <si>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</si>
  <si>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</si>
  <si>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</si>
  <si>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</si>
  <si>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</si>
  <si>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</si>
  <si>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</si>
  <si>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</si>
  <si>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</si>
  <si>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</si>
  <si>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</si>
  <si>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</si>
  <si>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</si>
  <si>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</si>
  <si>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</si>
  <si>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</si>
  <si>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</si>
  <si>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</si>
  <si>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</si>
  <si>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</si>
  <si>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</si>
  <si>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</si>
  <si>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</si>
  <si>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</si>
  <si>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</si>
  <si>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</si>
  <si>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</si>
  <si>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</si>
  <si>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</si>
  <si>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</si>
  <si>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</si>
  <si>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</si>
  <si>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</si>
  <si>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</si>
  <si>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</si>
  <si>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</si>
  <si>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</si>
  <si>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</si>
  <si>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</si>
  <si>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</si>
  <si>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</si>
  <si>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</si>
  <si>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</si>
  <si>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</si>
  <si>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</si>
  <si>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</si>
  <si>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</si>
  <si>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</si>
  <si>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</si>
  <si>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</si>
  <si>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</si>
  <si>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</si>
  <si>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</si>
  <si>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</si>
  <si>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</si>
  <si>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</si>
  <si>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</si>
  <si>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</si>
  <si>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</si>
  <si>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</si>
  <si>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</si>
  <si>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</si>
  <si>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</si>
  <si>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</si>
  <si>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</si>
  <si>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</si>
  <si>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</si>
  <si>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</si>
  <si>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</si>
  <si>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</si>
  <si>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</si>
  <si>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</si>
  <si>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</si>
  <si>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</si>
  <si>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</si>
  <si>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</si>
  <si>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</si>
  <si>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</si>
  <si>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</si>
  <si>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</si>
  <si>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</si>
  <si>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</si>
  <si>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</si>
  <si>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</si>
  <si>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</si>
  <si>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</si>
  <si>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</si>
  <si>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</si>
  <si>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</si>
  <si>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</si>
  <si>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</si>
  <si>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</si>
  <si>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</si>
  <si>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</si>
  <si>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</si>
  <si>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</si>
  <si>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</si>
  <si>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</si>
  <si>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</si>
  <si>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</si>
  <si>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</si>
  <si>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</si>
  <si>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</si>
  <si>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</si>
  <si>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</si>
  <si>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</si>
  <si>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</si>
  <si>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</si>
  <si>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</si>
  <si>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</si>
  <si>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</si>
  <si>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</si>
  <si>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</si>
  <si>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</si>
  <si>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</si>
  <si>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</si>
  <si>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</si>
  <si>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</si>
  <si>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</si>
  <si>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</si>
  <si>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</si>
  <si>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</si>
  <si>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</si>
  <si>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</si>
  <si>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</si>
  <si>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</si>
  <si>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</si>
  <si>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</si>
  <si>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</si>
  <si>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</si>
  <si>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</si>
  <si>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</si>
  <si>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</si>
  <si>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</si>
  <si>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</si>
  <si>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</si>
  <si>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</si>
  <si>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</si>
  <si>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</si>
  <si>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</si>
  <si>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</si>
  <si>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</si>
  <si>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</si>
  <si>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</si>
  <si>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</si>
  <si>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</si>
  <si>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</si>
  <si>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</si>
  <si>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</si>
  <si>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</si>
  <si>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</si>
  <si>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</si>
  <si>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</si>
  <si>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</si>
  <si>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</si>
  <si>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</si>
  <si>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</si>
  <si>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</si>
  <si>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</si>
  <si>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</si>
  <si>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</si>
  <si>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</si>
  <si>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</si>
  <si>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</si>
  <si>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</si>
  <si>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</si>
  <si>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</si>
  <si>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</si>
  <si>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</si>
  <si>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</si>
  <si>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</si>
  <si>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</si>
  <si>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</si>
  <si>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</si>
  <si>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</si>
  <si>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</si>
  <si>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</si>
  <si>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</si>
  <si>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</si>
  <si>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</si>
  <si>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</si>
  <si>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</si>
  <si>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</si>
  <si>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</si>
  <si>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</si>
  <si>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</si>
  <si>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</si>
  <si>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</si>
  <si>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</si>
  <si>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</si>
  <si>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</si>
  <si>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</si>
  <si>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</si>
  <si>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</si>
  <si>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</si>
  <si>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</si>
  <si>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</si>
  <si>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</si>
  <si>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</si>
  <si>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</si>
  <si>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</si>
  <si>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</si>
  <si>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</si>
  <si>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</si>
  <si>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</si>
  <si>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</si>
  <si>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</si>
  <si>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</si>
  <si>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</si>
  <si>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</si>
  <si>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</si>
  <si>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</si>
  <si>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</si>
  <si>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</si>
  <si>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</si>
  <si>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</si>
  <si>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</si>
  <si>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</si>
  <si>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</si>
  <si>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</si>
  <si>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</si>
  <si>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</si>
  <si>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</si>
  <si>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</si>
  <si>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</si>
  <si>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</si>
  <si>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</si>
  <si>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</si>
  <si>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</si>
  <si>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</si>
  <si>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</si>
  <si>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</si>
  <si>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</si>
  <si>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</si>
  <si>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</si>
  <si>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</si>
  <si>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</si>
  <si>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</si>
  <si>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</si>
  <si>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</si>
  <si>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</si>
  <si>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</si>
  <si>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</si>
  <si>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</si>
  <si>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</si>
  <si>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</si>
  <si>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</si>
  <si>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</si>
  <si>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</si>
  <si>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</si>
  <si>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</si>
  <si>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</si>
  <si>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</si>
  <si>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</si>
  <si>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</si>
  <si>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</si>
  <si>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</si>
  <si>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</si>
  <si>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</si>
  <si>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</si>
  <si>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</si>
  <si>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</si>
  <si>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</si>
  <si>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</si>
  <si>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</si>
  <si>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</si>
  <si>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</si>
  <si>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</si>
  <si>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</si>
  <si>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</si>
  <si>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</si>
  <si>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</si>
  <si>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</si>
  <si>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</si>
  <si>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</si>
  <si>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</si>
  <si>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</si>
  <si>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</si>
  <si>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</si>
  <si>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</si>
  <si>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</si>
  <si>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</si>
  <si>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</si>
  <si>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</si>
  <si>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</si>
  <si>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</si>
  <si>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</si>
  <si>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</si>
  <si>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</si>
  <si>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</si>
  <si>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</si>
  <si>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</si>
  <si>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</si>
  <si>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</si>
  <si>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</si>
  <si>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</si>
  <si>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</si>
  <si>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</si>
  <si>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</si>
  <si>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</si>
  <si>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</si>
  <si>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</si>
  <si>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</si>
  <si>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</si>
  <si>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</si>
  <si>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</si>
  <si>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</si>
  <si>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</si>
  <si>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</si>
  <si>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</si>
  <si>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</si>
  <si>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</si>
  <si>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</si>
  <si>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</si>
  <si>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</si>
  <si>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</si>
  <si>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</si>
  <si>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</si>
  <si>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</si>
  <si>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</si>
  <si>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</si>
  <si>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</si>
  <si>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</si>
  <si>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</si>
  <si>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</si>
  <si>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</si>
  <si>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</si>
  <si>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</si>
  <si>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</si>
  <si>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</si>
  <si>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</si>
  <si>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</si>
  <si>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</si>
  <si>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</si>
  <si>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</si>
  <si>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</si>
  <si>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</si>
  <si>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</si>
  <si>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</si>
  <si>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</si>
  <si>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</si>
  <si>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</si>
  <si>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</si>
  <si>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</si>
  <si>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</si>
  <si>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</si>
  <si>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</si>
  <si>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</si>
  <si>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</si>
  <si>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</si>
  <si>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</si>
  <si>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</si>
  <si>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</si>
  <si>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</si>
  <si>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</si>
  <si>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</si>
  <si>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</si>
  <si>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</si>
  <si>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</si>
  <si>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</si>
  <si>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</si>
  <si>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</si>
  <si>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</si>
  <si>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</si>
  <si>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</si>
  <si>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</si>
  <si>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</si>
  <si>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</si>
  <si>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</si>
  <si>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</si>
  <si>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</si>
  <si>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</si>
  <si>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</si>
  <si>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</si>
  <si>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</si>
  <si>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</si>
  <si>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</si>
  <si>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</si>
  <si>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</si>
  <si>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</si>
  <si>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</si>
  <si>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</si>
  <si>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</si>
  <si>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</si>
  <si>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</si>
  <si>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</si>
  <si>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</si>
  <si>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</si>
  <si>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</si>
  <si>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</si>
  <si>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</si>
  <si>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</si>
  <si>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</si>
  <si>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</si>
  <si>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</si>
  <si>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</si>
  <si>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</si>
  <si>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</si>
  <si>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</si>
  <si>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</si>
  <si>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</si>
  <si>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</si>
  <si>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</si>
  <si>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</si>
  <si>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</si>
  <si>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</si>
  <si>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</si>
  <si>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</si>
  <si>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</si>
  <si>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</si>
  <si>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</si>
  <si>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</si>
  <si>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</si>
  <si>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</si>
  <si>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</si>
  <si>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</si>
  <si>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</si>
  <si>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</si>
  <si>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</si>
  <si>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</si>
  <si>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</si>
  <si>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</si>
  <si>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</si>
  <si>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</si>
  <si>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</si>
  <si>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</si>
  <si>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</si>
  <si>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</si>
  <si>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</si>
  <si>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</si>
  <si>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</si>
  <si>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</si>
  <si>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</si>
  <si>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</si>
  <si>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</si>
  <si>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</si>
  <si>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</si>
  <si>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</si>
  <si>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</si>
  <si>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</si>
  <si>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</si>
  <si>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</si>
  <si>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</si>
  <si>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</si>
  <si>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</si>
  <si>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</si>
  <si>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</si>
  <si>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</si>
  <si>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</si>
  <si>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</si>
  <si>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</si>
  <si>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</si>
  <si>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</si>
  <si>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</si>
  <si>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</si>
  <si>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</si>
  <si>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</si>
  <si>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</si>
  <si>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</si>
  <si>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</si>
  <si>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</si>
  <si>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</si>
  <si>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</si>
  <si>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</si>
  <si>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</si>
  <si>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</si>
  <si>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</si>
  <si>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</si>
  <si>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</si>
  <si>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</si>
  <si>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</si>
  <si>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</si>
  <si>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</si>
  <si>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</si>
  <si>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</si>
  <si>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</si>
  <si>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</si>
  <si>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</si>
  <si>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</si>
  <si>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</si>
  <si>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</si>
  <si>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</si>
  <si>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</si>
  <si>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</si>
  <si>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</si>
  <si>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</si>
  <si>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</si>
  <si>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</si>
  <si>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</si>
  <si>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</si>
  <si>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</si>
  <si>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</si>
  <si>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</si>
  <si>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</si>
  <si>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</si>
  <si>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</si>
  <si>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</si>
  <si>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</si>
  <si>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</si>
  <si>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</si>
  <si>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</si>
  <si>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</si>
  <si>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</si>
  <si>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</si>
  <si>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</si>
  <si>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</si>
  <si>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</si>
  <si>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</si>
  <si>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</si>
  <si>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</si>
  <si>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</si>
  <si>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</si>
  <si>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</si>
  <si>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</si>
  <si>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</si>
  <si>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</si>
  <si>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</si>
  <si>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</si>
  <si>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</si>
  <si>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</si>
  <si>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</si>
  <si>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</si>
  <si>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</si>
  <si>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</si>
  <si>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</si>
  <si>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</si>
  <si>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</si>
  <si>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</si>
  <si>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</si>
  <si>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</si>
  <si>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</si>
  <si>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</si>
  <si>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</si>
  <si>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</si>
  <si>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</si>
  <si>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</si>
  <si>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</si>
  <si>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</si>
  <si>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</si>
  <si>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</si>
  <si>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</si>
  <si>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</si>
  <si>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</si>
  <si>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</si>
  <si>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</si>
  <si>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</si>
  <si>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</si>
  <si>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</si>
  <si>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</si>
  <si>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</si>
  <si>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</si>
  <si>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</si>
  <si>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</si>
  <si>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</si>
  <si>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</si>
  <si>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</si>
  <si>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</si>
  <si>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</si>
  <si>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</si>
  <si>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</si>
  <si>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</si>
  <si>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</si>
  <si>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</si>
  <si>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</si>
  <si>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</si>
  <si>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</si>
  <si>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</si>
  <si>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</si>
  <si>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</si>
  <si>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</si>
  <si>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</si>
  <si>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</si>
  <si>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</si>
  <si>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</si>
  <si>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</si>
  <si>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</si>
  <si>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</si>
  <si>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</si>
  <si>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</si>
  <si>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</si>
  <si>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</si>
  <si>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</si>
  <si>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</si>
  <si>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</si>
  <si>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</si>
  <si>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</si>
  <si>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</si>
  <si>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</si>
  <si>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</si>
  <si>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</si>
  <si>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</si>
  <si>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</si>
  <si>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</si>
  <si>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</si>
  <si>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</si>
  <si>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</si>
  <si>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</si>
  <si>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</si>
  <si>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</si>
  <si>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</si>
  <si>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</si>
  <si>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</si>
  <si>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</si>
  <si>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</si>
  <si>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</si>
  <si>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</si>
  <si>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</si>
  <si>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</si>
  <si>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</si>
  <si>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</si>
  <si>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</si>
  <si>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</si>
  <si>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</si>
  <si>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</si>
  <si>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</si>
  <si>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</si>
  <si>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</si>
  <si>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</si>
  <si>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</si>
  <si>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</si>
  <si>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</si>
  <si>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</si>
  <si>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</si>
  <si>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</si>
  <si>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</si>
  <si>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</si>
  <si>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</si>
  <si>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</si>
  <si>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</si>
  <si>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</si>
  <si>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</si>
  <si>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</si>
  <si>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</si>
  <si>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</si>
  <si>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</si>
  <si>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</si>
  <si>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</si>
  <si>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</si>
  <si>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</si>
  <si>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</si>
  <si>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</si>
  <si>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</si>
  <si>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</si>
  <si>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</si>
  <si>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</si>
  <si>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</si>
  <si>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</si>
  <si>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</si>
  <si>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</si>
  <si>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</si>
  <si>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</si>
  <si>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</si>
  <si>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</si>
  <si>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</si>
  <si>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</si>
  <si>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</si>
  <si>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</si>
  <si>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</si>
  <si>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</si>
  <si>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</si>
  <si>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</si>
  <si>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</si>
  <si>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</si>
  <si>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</si>
  <si>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</si>
  <si>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</si>
  <si>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</si>
  <si>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</si>
  <si>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</si>
  <si>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</si>
  <si>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</si>
  <si>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</si>
  <si>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</si>
  <si>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</si>
  <si>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</si>
  <si>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</si>
  <si>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</si>
  <si>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</si>
  <si>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</si>
  <si>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</si>
  <si>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</si>
  <si>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</si>
  <si>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</si>
  <si>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</si>
  <si>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</si>
  <si>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</si>
  <si>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</si>
  <si>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</si>
  <si>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</si>
  <si>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</si>
  <si>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</si>
  <si>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</si>
  <si>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</si>
  <si>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</si>
  <si>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</si>
  <si>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</si>
  <si>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</si>
  <si>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</si>
  <si>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</si>
  <si>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</si>
  <si>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</si>
  <si>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</si>
  <si>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</si>
  <si>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</si>
  <si>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</si>
  <si>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</si>
  <si>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</si>
  <si>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</si>
  <si>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</si>
  <si>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</si>
  <si>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</si>
  <si>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</si>
  <si>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</si>
  <si>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</si>
  <si>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</si>
  <si>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</si>
  <si>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</si>
  <si>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</si>
  <si>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</si>
  <si>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</si>
  <si>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</si>
  <si>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</si>
  <si>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</si>
  <si>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</si>
  <si>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</si>
  <si>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</si>
  <si>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</si>
  <si>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</si>
  <si>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</si>
  <si>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</si>
  <si>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</si>
  <si>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</si>
  <si>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</si>
  <si>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</si>
  <si>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</si>
  <si>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</si>
  <si>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</si>
  <si>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</si>
  <si>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</si>
  <si>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</si>
  <si>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</si>
  <si>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</si>
  <si>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</si>
  <si>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</si>
  <si>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</si>
  <si>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</si>
  <si>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</si>
  <si>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</si>
  <si>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</si>
  <si>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</si>
  <si>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</si>
  <si>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</si>
  <si>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</si>
  <si>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</si>
  <si>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</si>
  <si>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</si>
  <si>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</si>
  <si>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</si>
  <si>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</si>
  <si>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</si>
  <si>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</si>
  <si>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</si>
  <si>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</si>
  <si>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</si>
  <si>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</si>
  <si>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</si>
  <si>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</si>
  <si>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</si>
  <si>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</si>
  <si>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</si>
  <si>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</si>
  <si>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</si>
  <si>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</si>
  <si>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</si>
  <si>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</si>
  <si>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</si>
  <si>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</si>
  <si>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</si>
  <si>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</si>
  <si>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</si>
  <si>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</si>
  <si>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</si>
  <si>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</si>
  <si>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</si>
  <si>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</si>
  <si>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</si>
  <si>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</si>
  <si>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</si>
  <si>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</si>
  <si>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</si>
  <si>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</si>
  <si>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</si>
  <si>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</si>
  <si>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</si>
  <si>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</si>
  <si>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</si>
  <si>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</si>
  <si>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</si>
  <si>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</si>
  <si>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</si>
  <si>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</si>
  <si>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</si>
  <si>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</si>
  <si>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</si>
  <si>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</si>
  <si>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</si>
  <si>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</si>
  <si>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</si>
  <si>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</si>
  <si>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</si>
  <si>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</si>
  <si>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</si>
  <si>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</si>
  <si>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</si>
  <si>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</si>
  <si>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</si>
  <si>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</si>
  <si>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</si>
  <si>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</si>
  <si>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</si>
  <si>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</si>
  <si>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</si>
  <si>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</si>
  <si>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</si>
  <si>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</si>
  <si>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</si>
  <si>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</si>
  <si>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</si>
  <si>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</si>
  <si>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</si>
  <si>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</si>
  <si>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</si>
  <si>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</si>
  <si>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</si>
  <si>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</si>
  <si>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</si>
  <si>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</si>
  <si>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</si>
  <si>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</si>
  <si>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</si>
  <si>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</si>
  <si>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</si>
  <si>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</si>
  <si>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</si>
  <si>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</si>
  <si>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</si>
  <si>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</si>
  <si>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</si>
  <si>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</si>
  <si>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</si>
  <si>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</si>
  <si>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</si>
  <si>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</si>
  <si>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</si>
  <si>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</si>
  <si>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</si>
  <si>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</si>
  <si>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</si>
  <si>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</si>
  <si>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</si>
  <si>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</si>
  <si>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</si>
  <si>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</si>
  <si>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</si>
  <si>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</si>
  <si>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</si>
  <si>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</si>
  <si>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</si>
  <si>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</si>
  <si>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</si>
  <si>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</si>
  <si>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</si>
  <si>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</si>
  <si>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</si>
  <si>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</si>
  <si>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</si>
  <si>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</si>
  <si>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</si>
  <si>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</si>
  <si>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</si>
  <si>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</si>
  <si>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</si>
  <si>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</si>
  <si>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</si>
  <si>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</si>
  <si>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</si>
  <si>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</si>
  <si>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</si>
  <si>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</si>
  <si>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</si>
  <si>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</si>
  <si>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</si>
  <si>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</si>
  <si>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</si>
  <si>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</si>
  <si>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</si>
  <si>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</si>
  <si>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</si>
  <si>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</si>
  <si>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</si>
  <si>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</si>
  <si>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</si>
  <si>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</si>
  <si>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</si>
  <si>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</si>
  <si>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</si>
  <si>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</si>
  <si>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</si>
  <si>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</si>
  <si>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</si>
  <si>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</si>
  <si>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</si>
  <si>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</si>
  <si>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</si>
  <si>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</si>
  <si>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</si>
  <si>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</si>
  <si>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</si>
  <si>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</si>
  <si>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</si>
  <si>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</si>
  <si>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</si>
  <si>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</si>
  <si>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</si>
  <si>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</si>
  <si>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</si>
  <si>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</si>
  <si>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</si>
  <si>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</si>
  <si>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</si>
  <si>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</si>
  <si>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</si>
  <si>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</si>
  <si>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</si>
  <si>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</si>
  <si>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</si>
  <si>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</si>
  <si>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</si>
  <si>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</si>
  <si>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</si>
  <si>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</si>
  <si>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</si>
  <si>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</si>
  <si>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</si>
  <si>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</si>
  <si>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</si>
  <si>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</si>
  <si>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</si>
  <si>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</si>
  <si>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</si>
  <si>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</si>
  <si>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</si>
  <si>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</si>
  <si>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</si>
  <si>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</si>
  <si>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</si>
  <si>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</si>
  <si>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</si>
  <si>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</si>
  <si>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</si>
  <si>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</si>
  <si>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</si>
  <si>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</si>
  <si>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</si>
  <si>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</si>
  <si>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</si>
  <si>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</si>
  <si>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</si>
  <si>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</si>
  <si>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</si>
  <si>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</si>
  <si>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</si>
  <si>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</si>
  <si>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</si>
  <si>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</si>
  <si>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</si>
  <si>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</si>
  <si>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</si>
  <si>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</si>
  <si>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</si>
  <si>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</si>
  <si>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</si>
  <si>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</si>
  <si>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</si>
  <si>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</si>
  <si>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</si>
  <si>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</si>
  <si>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</si>
  <si>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</si>
  <si>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</si>
  <si>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</si>
  <si>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</si>
  <si>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</si>
  <si>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</si>
  <si>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</si>
  <si>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</si>
  <si>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</si>
  <si>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</si>
  <si>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</si>
  <si>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</si>
  <si>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</si>
  <si>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</si>
  <si>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</si>
  <si>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</si>
  <si>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</si>
  <si>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</si>
  <si>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</si>
  <si>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</si>
  <si>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</si>
  <si>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</si>
  <si>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</si>
  <si>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</si>
  <si>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</si>
  <si>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</si>
  <si>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</si>
  <si>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</si>
  <si>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</si>
  <si>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</si>
  <si>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</si>
  <si>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</si>
  <si>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</si>
  <si>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</si>
  <si>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</si>
  <si>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</si>
  <si>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</si>
  <si>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</si>
  <si>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</si>
  <si>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</si>
  <si>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</si>
  <si>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</si>
  <si>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</si>
  <si>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</si>
  <si>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</si>
  <si>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</si>
  <si>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</si>
  <si>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</si>
  <si>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</si>
  <si>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</si>
  <si>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</si>
  <si>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</si>
  <si>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</si>
  <si>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</si>
  <si>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</si>
  <si>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</si>
  <si>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</si>
  <si>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</si>
  <si>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</si>
  <si>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</si>
  <si>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</si>
  <si>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</si>
  <si>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</si>
  <si>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</si>
  <si>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</si>
  <si>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</si>
  <si>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</si>
  <si>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</si>
  <si>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</si>
  <si>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</si>
  <si>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</si>
  <si>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</si>
  <si>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</si>
  <si>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</si>
  <si>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</si>
  <si>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</si>
  <si>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</si>
  <si>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</si>
  <si>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</si>
  <si>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</si>
  <si>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</si>
  <si>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</si>
  <si>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</si>
  <si>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</si>
  <si>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</si>
  <si>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</si>
  <si>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</si>
  <si>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</si>
  <si>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</si>
  <si>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</si>
  <si>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</si>
  <si>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</si>
  <si>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</si>
  <si>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</si>
  <si>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</si>
  <si>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</si>
  <si>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</si>
  <si>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</si>
  <si>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</si>
  <si>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</si>
  <si>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</si>
  <si>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</si>
  <si>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</si>
  <si>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</si>
  <si>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</si>
  <si>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</si>
  <si>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</si>
  <si>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</si>
  <si>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</si>
  <si>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</si>
  <si>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</si>
  <si>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</si>
  <si>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</si>
  <si>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</si>
  <si>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</si>
  <si>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</si>
  <si>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</si>
  <si>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</si>
  <si>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</si>
  <si>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</si>
  <si>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</si>
  <si>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</si>
  <si>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</si>
  <si>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</si>
  <si>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</si>
  <si>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</si>
  <si>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</si>
  <si>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</si>
  <si>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</si>
  <si>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</si>
  <si>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</si>
  <si>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</si>
  <si>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</si>
  <si>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</si>
  <si>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</si>
  <si>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</si>
  <si>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</si>
  <si>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</si>
  <si>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</si>
  <si>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</si>
  <si>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</si>
  <si>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</si>
  <si>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</si>
  <si>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</si>
  <si>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</si>
  <si>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</si>
  <si>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</si>
  <si>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</si>
  <si>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</si>
  <si>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</si>
  <si>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</si>
  <si>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</si>
  <si>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</si>
  <si>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</si>
  <si>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</si>
  <si>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</si>
  <si>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</si>
  <si>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</si>
  <si>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</si>
  <si>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</si>
  <si>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</si>
  <si>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</si>
  <si>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</si>
  <si>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</si>
  <si>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</si>
  <si>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</si>
  <si>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</si>
  <si>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</si>
  <si>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</si>
  <si>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</si>
  <si>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</si>
  <si>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</si>
  <si>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</si>
  <si>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</si>
  <si>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</si>
  <si>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</si>
  <si>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</si>
  <si>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</si>
  <si>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</si>
  <si>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</si>
  <si>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</si>
  <si>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</si>
  <si>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</si>
  <si>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</si>
  <si>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</si>
  <si>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</si>
  <si>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</si>
  <si>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</si>
  <si>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</si>
  <si>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</si>
  <si>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</si>
  <si>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</si>
  <si>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</si>
  <si>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</si>
  <si>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</si>
  <si>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</si>
  <si>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</si>
  <si>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</si>
  <si>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</si>
  <si>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</si>
  <si>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</si>
  <si>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</si>
  <si>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</si>
  <si>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</si>
  <si>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</si>
  <si>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</si>
  <si>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</si>
  <si>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</si>
  <si>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</si>
  <si>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</si>
  <si>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</si>
  <si>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</si>
  <si>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</si>
  <si>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</si>
  <si>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</si>
  <si>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</si>
  <si>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</si>
  <si>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</si>
  <si>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</si>
  <si>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</si>
  <si>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</si>
  <si>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</si>
  <si>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</si>
  <si>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</si>
  <si>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</si>
  <si>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</si>
  <si>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</si>
  <si>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</si>
  <si>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</si>
  <si>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</si>
  <si>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</si>
  <si>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</si>
  <si>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</si>
  <si>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</si>
  <si>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</si>
  <si>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</si>
  <si>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</si>
  <si>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</si>
  <si>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</si>
  <si>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</si>
  <si>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</si>
  <si>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</si>
  <si>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</si>
  <si>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</si>
  <si>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</si>
  <si>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</si>
  <si>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</si>
  <si>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</si>
  <si>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</si>
  <si>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</si>
  <si>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</si>
  <si>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</si>
  <si>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</si>
  <si>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</si>
  <si>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</si>
  <si>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</si>
  <si>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</si>
  <si>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</si>
  <si>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</si>
  <si>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</si>
  <si>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</si>
  <si>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</si>
  <si>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</si>
  <si>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</si>
  <si>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</si>
  <si>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</si>
  <si>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</si>
  <si>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</si>
  <si>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</si>
  <si>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</si>
  <si>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</si>
  <si>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</si>
  <si>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</si>
  <si>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</si>
  <si>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</si>
  <si>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</si>
  <si>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</si>
  <si>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</si>
  <si>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</si>
  <si>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</si>
  <si>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</si>
  <si>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</si>
  <si>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</si>
  <si>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</si>
  <si>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</si>
  <si>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</si>
  <si>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</si>
  <si>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</si>
  <si>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</si>
  <si>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</si>
  <si>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</si>
  <si>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</si>
  <si>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</si>
  <si>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</si>
  <si>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</si>
  <si>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</si>
  <si>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</si>
  <si>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</si>
  <si>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</si>
  <si>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</si>
  <si>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</si>
  <si>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</si>
  <si>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</si>
  <si>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</si>
  <si>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</si>
  <si>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</si>
  <si>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</si>
  <si>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</si>
  <si>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</si>
  <si>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</si>
  <si>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</si>
  <si>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</si>
  <si>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</si>
  <si>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</si>
  <si>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</si>
  <si>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</si>
  <si>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</si>
  <si>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</si>
  <si>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</si>
  <si>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</si>
  <si>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</si>
  <si>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</si>
  <si>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</si>
  <si>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</si>
  <si>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</si>
  <si>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</si>
  <si>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</si>
  <si>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</si>
  <si>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</si>
  <si>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</si>
  <si>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</si>
  <si>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</si>
  <si>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</si>
  <si>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</si>
  <si>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</si>
  <si>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</si>
  <si>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</si>
  <si>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</si>
  <si>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</si>
  <si>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</si>
  <si>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</si>
  <si>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</si>
  <si>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</si>
  <si>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</si>
  <si>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</si>
  <si>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</si>
  <si>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</si>
  <si>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</si>
  <si>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</si>
  <si>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</si>
  <si>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</si>
  <si>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</si>
  <si>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</si>
  <si>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</si>
  <si>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</si>
  <si>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</si>
  <si>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</si>
  <si>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</si>
  <si>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</si>
  <si>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</si>
  <si>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</si>
  <si>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</si>
  <si>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</si>
  <si>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</si>
  <si>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</si>
  <si>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</si>
  <si>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</si>
  <si>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</si>
  <si>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</si>
  <si>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</si>
  <si>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</si>
  <si>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</si>
  <si>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</si>
  <si>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</si>
  <si>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</si>
  <si>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</si>
  <si>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</si>
  <si>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</si>
  <si>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</si>
  <si>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</si>
  <si>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</si>
  <si>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</si>
  <si>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</si>
  <si>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</si>
  <si>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</si>
  <si>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</si>
  <si>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</si>
  <si>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</si>
  <si>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</si>
  <si>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</si>
  <si>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</si>
  <si>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</si>
  <si>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</si>
  <si>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</si>
  <si>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</si>
  <si>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</si>
  <si>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</si>
  <si>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</si>
  <si>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</si>
  <si>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</si>
  <si>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</si>
  <si>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</si>
  <si>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</si>
  <si>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</si>
  <si>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</si>
  <si>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</si>
  <si>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</si>
  <si>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</si>
  <si>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</si>
  <si>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</si>
  <si>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</si>
  <si>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</si>
  <si>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</si>
  <si>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</si>
  <si>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</si>
  <si>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</si>
  <si>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</si>
  <si>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</si>
  <si>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</si>
  <si>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</si>
  <si>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</si>
  <si>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</si>
  <si>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</si>
  <si>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</si>
  <si>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</si>
  <si>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</si>
  <si>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</si>
  <si>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</si>
  <si>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</si>
  <si>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</si>
  <si>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</si>
  <si>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</si>
  <si>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</si>
  <si>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</si>
  <si>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</si>
  <si>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</si>
  <si>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</si>
  <si>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</si>
  <si>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</si>
  <si>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</si>
  <si>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</si>
  <si>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</si>
  <si>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</si>
  <si>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</si>
  <si>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</si>
  <si>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</si>
  <si>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</si>
  <si>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</si>
  <si>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</si>
  <si>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</si>
  <si>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</si>
  <si>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</si>
  <si>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</si>
  <si>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</si>
  <si>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</si>
  <si>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</si>
  <si>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</si>
  <si>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</si>
  <si>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</si>
  <si>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</si>
  <si>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</si>
  <si>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</si>
  <si>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</si>
  <si>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</si>
  <si>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</si>
  <si>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</si>
  <si>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</si>
  <si>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</si>
  <si>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</si>
  <si>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</si>
  <si>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</si>
  <si>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</si>
  <si>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</si>
  <si>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</si>
  <si>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</si>
  <si>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</si>
  <si>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</si>
  <si>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</si>
  <si>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</si>
  <si>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</si>
  <si>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</si>
  <si>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</si>
  <si>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</si>
  <si>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</si>
  <si>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</si>
  <si>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</si>
  <si>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</si>
  <si>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</si>
  <si>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</si>
  <si>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</si>
  <si>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</si>
  <si>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</si>
  <si>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</si>
  <si>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</si>
  <si>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</si>
  <si>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</si>
  <si>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</si>
  <si>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</si>
  <si>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</si>
  <si>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</si>
  <si>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</si>
  <si>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</si>
  <si>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</si>
  <si>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</si>
  <si>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</si>
  <si>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</si>
  <si>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</si>
  <si>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</si>
  <si>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</si>
  <si>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</si>
  <si>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</si>
  <si>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</si>
  <si>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</si>
  <si>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</si>
  <si>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</si>
  <si>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</si>
  <si>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</si>
  <si>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</si>
  <si>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</si>
  <si>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</si>
  <si>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</si>
  <si>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</si>
  <si>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</si>
  <si>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</si>
  <si>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</si>
  <si>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</si>
  <si>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</si>
  <si>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</si>
  <si>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</si>
  <si>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</si>
  <si>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</si>
  <si>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</si>
  <si>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</si>
  <si>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</si>
  <si>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</si>
  <si>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</si>
  <si>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</si>
  <si>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</si>
  <si>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</si>
  <si>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</si>
  <si>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</si>
  <si>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</si>
  <si>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</si>
  <si>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</si>
  <si>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</si>
  <si>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</si>
  <si>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</si>
  <si>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</si>
  <si>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</si>
  <si>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</si>
  <si>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</si>
  <si>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</si>
  <si>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</si>
  <si>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</si>
  <si>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</si>
  <si>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</si>
  <si>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</si>
  <si>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</si>
  <si>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</si>
  <si>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</si>
  <si>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</si>
  <si>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</si>
  <si>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</si>
  <si>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</si>
  <si>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</si>
  <si>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</si>
  <si>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</si>
  <si>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</si>
  <si>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</si>
  <si>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</si>
  <si>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</si>
  <si>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</si>
  <si>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</si>
  <si>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</si>
  <si>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</si>
  <si>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</si>
  <si>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</si>
  <si>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</si>
  <si>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</si>
  <si>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</si>
  <si>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</si>
  <si>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</si>
  <si>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</si>
  <si>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</si>
  <si>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</si>
  <si>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</si>
  <si>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</si>
  <si>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</si>
  <si>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</si>
  <si>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</si>
  <si>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</si>
  <si>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</si>
  <si>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</si>
  <si>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</si>
  <si>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</si>
  <si>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</si>
  <si>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</si>
  <si>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</si>
  <si>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</si>
  <si>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</si>
  <si>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</si>
  <si>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</si>
  <si>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</si>
  <si>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</si>
  <si>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</si>
  <si>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</si>
  <si>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</si>
  <si>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</si>
  <si>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</si>
  <si>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</si>
  <si>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</si>
  <si>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</si>
  <si>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</si>
  <si>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</si>
  <si>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</si>
  <si>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</si>
  <si>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</si>
  <si>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</si>
  <si>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</si>
  <si>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</si>
  <si>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</si>
  <si>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</si>
  <si>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</si>
  <si>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</si>
  <si>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</si>
  <si>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</si>
  <si>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</si>
  <si>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</si>
  <si>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</si>
  <si>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</si>
  <si>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</si>
  <si>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</si>
  <si>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</si>
  <si>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</si>
  <si>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</si>
  <si>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</si>
  <si>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</si>
  <si>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</si>
  <si>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</si>
  <si>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</si>
  <si>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</si>
  <si>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</si>
  <si>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</si>
  <si>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</si>
  <si>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</si>
  <si>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</si>
  <si>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</si>
  <si>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</si>
  <si>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</si>
  <si>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</si>
  <si>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</si>
  <si>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</si>
  <si>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</si>
  <si>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</si>
  <si>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</si>
  <si>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</si>
  <si>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</si>
  <si>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</si>
  <si>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</si>
  <si>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</si>
  <si>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</si>
  <si>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</si>
  <si>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</si>
  <si>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</si>
  <si>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</si>
  <si>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</si>
  <si>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</si>
  <si>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</si>
  <si>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</si>
  <si>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</si>
  <si>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</si>
  <si>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</si>
  <si>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</si>
  <si>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</si>
  <si>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</si>
  <si>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</si>
  <si>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</si>
  <si>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</si>
  <si>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</si>
  <si>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</si>
  <si>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</si>
  <si>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</si>
  <si>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</si>
  <si>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</si>
  <si>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</si>
  <si>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</si>
  <si>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</si>
  <si>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</si>
  <si>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</si>
  <si>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</si>
  <si>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</si>
  <si>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</si>
  <si>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</si>
  <si>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</si>
  <si>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</si>
  <si>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</si>
  <si>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</si>
  <si>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</si>
  <si>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</si>
  <si>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</si>
  <si>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</si>
  <si>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</si>
  <si>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</si>
  <si>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</si>
  <si>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</si>
  <si>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</si>
  <si>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</si>
  <si>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</si>
  <si>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</si>
  <si>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</si>
  <si>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</si>
  <si>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</si>
  <si>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</si>
  <si>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</si>
  <si>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</si>
  <si>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</si>
  <si>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</si>
  <si>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</si>
  <si>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</si>
  <si>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</si>
  <si>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</si>
  <si>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</si>
  <si>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</si>
  <si>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</si>
  <si>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</si>
  <si>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</si>
  <si>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</si>
  <si>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</si>
  <si>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</si>
  <si>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</si>
  <si>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</si>
  <si>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</si>
  <si>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</si>
  <si>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</si>
  <si>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</si>
  <si>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</si>
  <si>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</si>
  <si>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</si>
  <si>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</si>
  <si>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</si>
  <si>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</si>
  <si>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</si>
  <si>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</si>
  <si>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</si>
  <si>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</si>
  <si>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</si>
  <si>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</si>
  <si>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</si>
  <si>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</si>
  <si>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</si>
  <si>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</si>
  <si>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</si>
  <si>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</si>
  <si>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</si>
  <si>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</si>
  <si>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</si>
  <si>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</si>
  <si>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</si>
  <si>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</si>
  <si>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</si>
  <si>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</si>
  <si>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</si>
  <si>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</si>
  <si>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</si>
  <si>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</si>
  <si>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</si>
  <si>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</si>
  <si>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</si>
  <si>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</si>
  <si>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</si>
  <si>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</si>
  <si>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</si>
  <si>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</si>
  <si>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</si>
  <si>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</si>
  <si>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</si>
  <si>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</si>
  <si>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</si>
  <si>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</si>
  <si>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</si>
  <si>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</si>
  <si>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</si>
  <si>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</si>
  <si>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</si>
  <si>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</si>
  <si>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</si>
  <si>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</si>
  <si>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</si>
  <si>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</si>
  <si>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</si>
  <si>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</si>
  <si>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</si>
  <si>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</si>
  <si>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</si>
  <si>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</si>
  <si>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</si>
  <si>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</si>
  <si>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</si>
  <si>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</si>
  <si>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</si>
  <si>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</si>
  <si>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</si>
  <si>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</si>
  <si>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</si>
  <si>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</si>
  <si>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</si>
  <si>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</si>
  <si>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</si>
  <si>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</si>
  <si>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</si>
  <si>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</si>
  <si>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</si>
  <si>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</si>
  <si>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</si>
  <si>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</si>
  <si>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</si>
  <si>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</si>
  <si>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</si>
  <si>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</si>
  <si>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</si>
  <si>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</si>
  <si>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</si>
  <si>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</si>
  <si>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</si>
  <si>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</si>
  <si>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</si>
  <si>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</si>
  <si>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</si>
  <si>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</si>
  <si>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</si>
  <si>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</si>
  <si>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</si>
  <si>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</si>
  <si>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</si>
  <si>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</si>
  <si>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</si>
  <si>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</si>
  <si>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</si>
  <si>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</si>
  <si>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</si>
  <si>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</si>
  <si>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</si>
  <si>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</si>
  <si>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</si>
  <si>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</si>
  <si>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</si>
  <si>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</si>
  <si>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</si>
  <si>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</si>
  <si>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</si>
  <si>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</si>
  <si>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</si>
  <si>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</si>
  <si>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</si>
  <si>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</si>
  <si>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</si>
  <si>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</si>
  <si>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</si>
  <si>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</si>
  <si>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</si>
  <si>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</si>
  <si>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</si>
  <si>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</si>
  <si>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</si>
  <si>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</si>
  <si>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</si>
  <si>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</si>
  <si>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</si>
  <si>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</si>
  <si>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</si>
  <si>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</si>
  <si>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</si>
  <si>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</si>
  <si>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</si>
  <si>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</si>
  <si>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</si>
  <si>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</si>
  <si>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</si>
  <si>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</si>
  <si>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</si>
  <si>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</si>
  <si>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</si>
  <si>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</si>
  <si>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</si>
  <si>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</si>
  <si>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</si>
  <si>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</si>
  <si>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</si>
  <si>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</si>
  <si>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</si>
  <si>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</si>
  <si>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</si>
  <si>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</si>
  <si>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</si>
  <si>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</si>
  <si>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</si>
  <si>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</si>
  <si>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</si>
  <si>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</si>
  <si>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</si>
  <si>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</si>
  <si>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</si>
  <si>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</si>
  <si>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</si>
  <si>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</si>
  <si>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</si>
  <si>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</si>
  <si>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</si>
  <si>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</si>
  <si>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</si>
  <si>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</si>
  <si>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</si>
  <si>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</si>
  <si>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</si>
  <si>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</si>
  <si>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</si>
  <si>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</si>
  <si>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</si>
  <si>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</si>
  <si>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</si>
  <si>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</si>
  <si>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</si>
  <si>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</si>
  <si>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</si>
  <si>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</si>
  <si>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</si>
  <si>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</si>
  <si>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</si>
  <si>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</si>
  <si>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</si>
  <si>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</si>
  <si>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</si>
  <si>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</si>
  <si>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</si>
  <si>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</si>
  <si>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</si>
  <si>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</si>
  <si>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</si>
  <si>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</si>
  <si>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</si>
  <si>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</si>
  <si>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</si>
  <si>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</si>
  <si>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</si>
  <si>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</si>
  <si>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</si>
  <si>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</si>
  <si>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</si>
  <si>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</si>
  <si>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</si>
  <si>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</si>
  <si>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</si>
  <si>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</si>
  <si>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</si>
  <si>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</si>
  <si>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</si>
  <si>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</si>
  <si>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</si>
  <si>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</si>
  <si>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</si>
  <si>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</si>
  <si>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</si>
  <si>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</si>
  <si>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</si>
  <si>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</si>
  <si>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</si>
  <si>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</si>
  <si>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</si>
  <si>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</si>
  <si>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</si>
  <si>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</si>
  <si>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</si>
  <si>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</si>
  <si>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</si>
  <si>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</si>
  <si>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</si>
  <si>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</si>
  <si>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</si>
  <si>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</si>
  <si>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</si>
  <si>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</si>
  <si>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</si>
  <si>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</si>
  <si>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</si>
  <si>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</si>
  <si>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</si>
  <si>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</si>
  <si>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</si>
  <si>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</si>
  <si>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</si>
  <si>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</si>
  <si>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</si>
  <si>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</si>
  <si>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</si>
  <si>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</si>
  <si>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</si>
  <si>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</si>
  <si>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</si>
  <si>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</si>
  <si>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</si>
  <si>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</si>
  <si>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</si>
  <si>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</si>
  <si>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</si>
  <si>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</si>
  <si>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</si>
  <si>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</si>
  <si>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</si>
  <si>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</si>
  <si>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</si>
  <si>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</si>
  <si>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</si>
  <si>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</si>
  <si>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</si>
  <si>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</si>
  <si>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</si>
  <si>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</si>
  <si>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</si>
  <si>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</si>
  <si>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</si>
  <si>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</si>
  <si>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</si>
  <si>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</si>
  <si>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</si>
  <si>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</si>
  <si>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</si>
  <si>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</si>
  <si>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</si>
  <si>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</si>
  <si>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</si>
  <si>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</si>
  <si>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</si>
  <si>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</si>
  <si>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</si>
  <si>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</si>
  <si>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</si>
  <si>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</si>
  <si>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</si>
  <si>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</si>
  <si>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</si>
  <si>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</si>
  <si>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</si>
  <si>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</si>
  <si>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</si>
  <si>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</si>
  <si>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</si>
  <si>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</si>
  <si>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</si>
  <si>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</si>
  <si>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</si>
  <si>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</si>
  <si>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</si>
  <si>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</si>
  <si>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</si>
  <si>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</si>
  <si>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</si>
  <si>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</si>
  <si>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</si>
  <si>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</si>
  <si>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</si>
  <si>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</si>
  <si>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</si>
  <si>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</si>
  <si>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</si>
  <si>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</si>
  <si>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</si>
  <si>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</si>
  <si>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</si>
  <si>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</si>
  <si>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</si>
  <si>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</si>
  <si>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</si>
  <si>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</si>
  <si>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</si>
  <si>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</si>
  <si>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</si>
  <si>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</si>
  <si>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</si>
  <si>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</si>
  <si>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</si>
  <si>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</si>
  <si>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</si>
  <si>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</si>
  <si>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</si>
  <si>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</si>
  <si>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</si>
  <si>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</si>
  <si>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</si>
  <si>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</si>
  <si>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</si>
  <si>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</si>
  <si>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</si>
  <si>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</si>
  <si>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</si>
  <si>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</si>
  <si>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</si>
  <si>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</si>
  <si>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</si>
  <si>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</si>
  <si>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</si>
  <si>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</si>
  <si>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</si>
  <si>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</si>
  <si>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</si>
  <si>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</si>
  <si>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</si>
  <si>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</si>
  <si>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</si>
  <si>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</si>
  <si>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</si>
  <si>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</si>
  <si>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</si>
  <si>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</si>
  <si>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</si>
  <si>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</si>
  <si>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</si>
  <si>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</si>
  <si>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</si>
  <si>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</si>
  <si>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</si>
  <si>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</si>
  <si>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</si>
  <si>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</si>
  <si>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</si>
  <si>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</si>
  <si>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</si>
  <si>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</si>
  <si>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</si>
  <si>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</si>
  <si>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</si>
  <si>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</si>
  <si>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</si>
  <si>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</si>
  <si>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</si>
  <si>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</si>
  <si>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</si>
  <si>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</si>
  <si>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</si>
  <si>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</si>
  <si>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</si>
  <si>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</si>
  <si>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</si>
  <si>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</si>
  <si>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</si>
  <si>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</si>
  <si>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</si>
  <si>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</si>
  <si>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</si>
  <si>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</si>
  <si>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</si>
  <si>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</si>
  <si>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</si>
  <si>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</si>
  <si>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</si>
  <si>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</si>
  <si>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</si>
  <si>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</si>
  <si>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</si>
  <si>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</si>
  <si>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</si>
  <si>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</si>
  <si>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</si>
  <si>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</si>
  <si>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</si>
  <si>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</si>
  <si>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</si>
  <si>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</si>
  <si>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</si>
  <si>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</si>
  <si>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</si>
  <si>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</si>
  <si>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</si>
  <si>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</si>
  <si>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</si>
  <si>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</si>
  <si>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</si>
  <si>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</si>
  <si>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</si>
  <si>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</si>
  <si>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</si>
  <si>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</si>
  <si>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</si>
  <si>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</si>
  <si>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</si>
  <si>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</si>
  <si>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</si>
  <si>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</si>
  <si>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</si>
  <si>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</si>
  <si>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</si>
  <si>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</si>
  <si>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</si>
  <si>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</si>
  <si>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</si>
  <si>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</si>
  <si>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</si>
  <si>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</si>
  <si>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</si>
  <si>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</si>
  <si>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</si>
  <si>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</si>
  <si>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</si>
  <si>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</si>
  <si>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</si>
  <si>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</si>
  <si>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</si>
  <si>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</si>
  <si>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</si>
  <si>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</si>
  <si>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</si>
  <si>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</si>
  <si>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</si>
  <si>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</si>
  <si>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</si>
  <si>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</si>
  <si>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</si>
  <si>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</si>
  <si>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</si>
  <si>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</si>
  <si>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</si>
  <si>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</si>
  <si>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</si>
  <si>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</si>
  <si>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</si>
  <si>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</si>
  <si>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</si>
  <si>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</si>
  <si>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</si>
  <si>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</si>
  <si>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</si>
  <si>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</si>
  <si>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</si>
  <si>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</si>
  <si>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</si>
  <si>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</si>
  <si>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</si>
  <si>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</si>
  <si>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</si>
  <si>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</si>
  <si>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</si>
  <si>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</si>
  <si>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</si>
  <si>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</si>
  <si>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</si>
  <si>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</si>
  <si>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</si>
  <si>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</si>
  <si>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</si>
  <si>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</si>
  <si>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</si>
  <si>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</si>
  <si>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</si>
  <si>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</si>
  <si>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</si>
  <si>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</si>
  <si>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</si>
  <si>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</si>
  <si>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</si>
  <si>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</si>
  <si>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</si>
  <si>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</si>
  <si>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</si>
  <si>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</si>
  <si>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</si>
  <si>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</si>
  <si>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</si>
  <si>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</si>
  <si>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</si>
  <si>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</si>
  <si>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</si>
  <si>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</si>
  <si>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</si>
  <si>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</si>
  <si>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</si>
  <si>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</si>
  <si>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</si>
  <si>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</si>
  <si>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</si>
  <si>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</si>
  <si>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</si>
  <si>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</si>
  <si>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</si>
  <si>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</si>
  <si>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</si>
  <si>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</si>
  <si>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</si>
  <si>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</si>
  <si>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</si>
  <si>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</si>
  <si>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</si>
  <si>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</si>
  <si>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</si>
  <si>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</si>
  <si>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</si>
  <si>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</si>
  <si>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</si>
  <si>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</si>
  <si>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</si>
  <si>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</si>
  <si>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</si>
  <si>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</si>
  <si>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</si>
  <si>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</si>
  <si>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</si>
  <si>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</si>
  <si>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</si>
  <si>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</si>
  <si>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</si>
  <si>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</si>
  <si>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</si>
  <si>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</si>
  <si>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</si>
  <si>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</si>
  <si>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</si>
  <si>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</si>
  <si>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</si>
  <si>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</si>
  <si>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</si>
  <si>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</si>
  <si>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</si>
  <si>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</si>
  <si>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</si>
  <si>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</si>
  <si>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</si>
  <si>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</si>
  <si>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</si>
  <si>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</si>
  <si>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</si>
  <si>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</si>
  <si>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</si>
  <si>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</si>
  <si>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</si>
  <si>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</si>
  <si>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</si>
  <si>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</si>
  <si>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</si>
  <si>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</si>
  <si>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</si>
  <si>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</si>
  <si>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</si>
  <si>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</si>
  <si>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</si>
  <si>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</si>
  <si>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</si>
  <si>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</si>
  <si>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</si>
  <si>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</si>
  <si>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</si>
  <si>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</si>
  <si>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</si>
  <si>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</si>
  <si>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</si>
  <si>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</si>
  <si>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</si>
  <si>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</si>
  <si>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</si>
  <si>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</si>
  <si>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</si>
  <si>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</si>
  <si>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</si>
  <si>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</si>
  <si>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</si>
  <si>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</si>
  <si>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</si>
  <si>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</si>
  <si>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</si>
  <si>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</si>
  <si>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</si>
  <si>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</si>
  <si>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</si>
  <si>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</si>
  <si>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</si>
  <si>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</si>
  <si>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</si>
  <si>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</si>
  <si>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</si>
  <si>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</si>
  <si>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</si>
  <si>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</si>
  <si>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</si>
  <si>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</si>
  <si>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</si>
  <si>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</si>
  <si>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</si>
  <si>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</si>
  <si>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</si>
  <si>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</si>
  <si>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</si>
  <si>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</si>
  <si>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</si>
  <si>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</si>
  <si>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</si>
  <si>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</si>
  <si>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</si>
  <si>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</si>
  <si>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</si>
  <si>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</si>
  <si>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</si>
  <si>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</si>
  <si>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</si>
  <si>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</si>
  <si>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</si>
  <si>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</si>
  <si>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</si>
  <si>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</si>
  <si>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</si>
  <si>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</si>
  <si>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</si>
  <si>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</si>
  <si>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</si>
  <si>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</si>
  <si>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</si>
  <si>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</si>
  <si>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</si>
  <si>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</si>
  <si>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</si>
  <si>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</si>
  <si>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</si>
  <si>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</si>
  <si>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</si>
  <si>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</si>
  <si>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</si>
  <si>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</si>
  <si>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</si>
  <si>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</si>
  <si>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</si>
  <si>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</si>
  <si>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</si>
  <si>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</si>
  <si>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</si>
  <si>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</si>
  <si>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</si>
  <si>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</si>
  <si>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</si>
  <si>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</si>
  <si>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</si>
  <si>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</si>
  <si>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</si>
  <si>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</si>
  <si>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</si>
  <si>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</si>
  <si>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</si>
  <si>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</si>
  <si>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</si>
  <si>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</si>
  <si>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</si>
  <si>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</si>
  <si>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</si>
  <si>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</si>
  <si>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</si>
  <si>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</si>
  <si>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</si>
  <si>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</si>
  <si>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</si>
  <si>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</si>
  <si>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</si>
  <si>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</si>
  <si>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</si>
  <si>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</si>
  <si>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</si>
  <si>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</si>
  <si>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</si>
  <si>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</si>
  <si>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</si>
  <si>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</si>
  <si>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</si>
  <si>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</si>
  <si>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</si>
  <si>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</si>
  <si>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</si>
  <si>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</si>
  <si>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</si>
  <si>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</si>
  <si>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</si>
  <si>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</si>
  <si>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</si>
  <si>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</si>
  <si>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</si>
  <si>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</si>
  <si>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</si>
  <si>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</si>
  <si>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</si>
  <si>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</si>
  <si>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</si>
  <si>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</si>
  <si>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</si>
  <si>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</si>
  <si>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</si>
  <si>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</si>
  <si>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</si>
  <si>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</si>
  <si>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</si>
  <si>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</si>
  <si>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</si>
  <si>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</si>
  <si>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</si>
  <si>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</si>
  <si>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</si>
  <si>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</si>
  <si>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</si>
  <si>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</si>
  <si>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</si>
  <si>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</si>
  <si>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</si>
  <si>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</si>
  <si>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</si>
  <si>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</si>
  <si>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</si>
  <si>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</si>
  <si>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</si>
  <si>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</si>
  <si>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</si>
  <si>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</si>
  <si>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</si>
  <si>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</si>
  <si>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</si>
  <si>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</si>
  <si>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</si>
  <si>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</si>
  <si>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</si>
  <si>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</si>
  <si>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</si>
  <si>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</si>
  <si>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</si>
  <si>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</si>
  <si>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</si>
  <si>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</si>
  <si>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</si>
  <si>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</si>
  <si>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</si>
  <si>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</si>
  <si>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</si>
  <si>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</si>
  <si>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</si>
  <si>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</si>
  <si>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</si>
  <si>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</si>
  <si>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</si>
  <si>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</si>
  <si>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</si>
  <si>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</si>
  <si>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</si>
  <si>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</si>
  <si>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</si>
  <si>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</si>
  <si>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</si>
  <si>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</si>
  <si>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</si>
  <si>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</si>
  <si>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</si>
  <si>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</si>
  <si>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</si>
  <si>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</si>
  <si>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</si>
  <si>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</si>
  <si>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</si>
  <si>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</si>
  <si>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</si>
  <si>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</si>
  <si>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</si>
  <si>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</si>
  <si>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</si>
  <si>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</si>
  <si>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</si>
  <si>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</si>
  <si>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</si>
  <si>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</si>
  <si>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</si>
  <si>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</si>
  <si>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</si>
  <si>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</si>
  <si>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</si>
  <si>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</si>
  <si>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</si>
  <si>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</si>
  <si>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</si>
  <si>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</si>
  <si>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</si>
  <si>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</si>
  <si>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</si>
  <si>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</si>
  <si>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</si>
  <si>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</si>
  <si>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</si>
  <si>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</si>
  <si>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</si>
  <si>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</si>
  <si>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</si>
  <si>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</si>
  <si>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</si>
  <si>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</si>
  <si>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</si>
  <si>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</si>
  <si>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</si>
  <si>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</si>
  <si>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</si>
  <si>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</si>
  <si>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</si>
  <si>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</si>
  <si>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</si>
  <si>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</si>
  <si>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</si>
  <si>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</si>
  <si>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</si>
  <si>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</si>
  <si>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</si>
  <si>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</si>
  <si>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</si>
  <si>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</si>
  <si>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</si>
  <si>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</si>
  <si>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</si>
  <si>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</si>
  <si>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</si>
  <si>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</si>
  <si>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</si>
  <si>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</si>
  <si>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</si>
  <si>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</si>
  <si>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</si>
  <si>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</si>
  <si>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</si>
  <si>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</si>
  <si>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</si>
  <si>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</si>
  <si>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</si>
  <si>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</si>
  <si>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</si>
  <si>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</si>
  <si>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</si>
  <si>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</si>
  <si>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</si>
  <si>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</si>
  <si>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</si>
  <si>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</si>
  <si>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</si>
  <si>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</si>
  <si>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</si>
  <si>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</si>
  <si>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</si>
  <si>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</si>
  <si>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</si>
  <si>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</si>
  <si>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</si>
  <si>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</si>
  <si>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</si>
  <si>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</si>
  <si>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</si>
  <si>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</si>
  <si>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</si>
  <si>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</si>
  <si>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</si>
  <si>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</si>
  <si>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</si>
  <si>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</si>
  <si>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</si>
  <si>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</si>
  <si>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</si>
  <si>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</si>
  <si>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</si>
  <si>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</si>
  <si>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</si>
  <si>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</si>
  <si>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</si>
  <si>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</si>
  <si>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</si>
  <si>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</si>
  <si>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</si>
  <si>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</si>
  <si>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</si>
  <si>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</si>
  <si>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</si>
  <si>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</si>
  <si>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</si>
  <si>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</si>
  <si>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</si>
  <si>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</si>
  <si>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</si>
  <si>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</si>
  <si>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</si>
  <si>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</si>
  <si>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</si>
  <si>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</si>
  <si>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</si>
  <si>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</si>
  <si>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</si>
  <si>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</si>
  <si>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</si>
  <si>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</si>
  <si>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</si>
  <si>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</si>
  <si>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</si>
  <si>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</si>
  <si>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</si>
  <si>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</si>
  <si>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</si>
  <si>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</si>
  <si>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</si>
  <si>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</si>
  <si>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</si>
  <si>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</si>
  <si>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</si>
  <si>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</si>
  <si>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</si>
  <si>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</si>
  <si>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</si>
  <si>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</si>
  <si>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</si>
  <si>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</si>
  <si>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</si>
  <si>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</si>
  <si>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</si>
  <si>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</si>
  <si>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</si>
  <si>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</si>
  <si>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</si>
  <si>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</si>
  <si>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</si>
  <si>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</si>
  <si>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</si>
  <si>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</si>
  <si>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</si>
  <si>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</si>
  <si>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</si>
  <si>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</si>
  <si>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</si>
  <si>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</si>
  <si>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</si>
  <si>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</si>
  <si>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</si>
  <si>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</si>
  <si>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</si>
  <si>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</si>
  <si>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</si>
  <si>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</si>
  <si>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</si>
  <si>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</si>
  <si>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</si>
  <si>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</si>
  <si>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</si>
  <si>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</si>
  <si>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</si>
  <si>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</si>
  <si>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</si>
  <si>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</si>
  <si>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</si>
  <si>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</si>
  <si>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</si>
  <si>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</si>
  <si>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</si>
  <si>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</si>
  <si>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</si>
  <si>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</si>
  <si>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</si>
  <si>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</si>
  <si>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</si>
  <si>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</si>
  <si>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</si>
  <si>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</si>
  <si>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</si>
  <si>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</si>
  <si>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</si>
  <si>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</si>
  <si>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</si>
  <si>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</si>
  <si>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</si>
  <si>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</si>
  <si>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</si>
  <si>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</si>
  <si>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</si>
  <si>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</si>
  <si>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</si>
  <si>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</si>
  <si>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</si>
  <si>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</si>
  <si>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</si>
  <si>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</si>
  <si>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</si>
  <si>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</si>
  <si>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</si>
  <si>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</si>
  <si>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</si>
  <si>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</si>
  <si>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</si>
  <si>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</si>
  <si>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</si>
  <si>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</si>
  <si>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</si>
  <si>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</si>
  <si>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</si>
  <si>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</si>
  <si>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</si>
  <si>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</si>
  <si>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</si>
  <si>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</si>
  <si>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</si>
  <si>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</si>
  <si>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</si>
  <si>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</si>
  <si>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</si>
  <si>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</si>
  <si>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</si>
  <si>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</si>
  <si>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</si>
  <si>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</si>
  <si>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</si>
  <si>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</si>
  <si>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</si>
  <si>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</si>
  <si>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</si>
  <si>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</si>
  <si>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</si>
  <si>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</si>
  <si>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</si>
  <si>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</si>
  <si>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</si>
  <si>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</si>
  <si>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</si>
  <si>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</si>
  <si>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</si>
  <si>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</si>
  <si>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</si>
  <si>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</si>
  <si>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</si>
  <si>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</si>
  <si>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</si>
  <si>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</si>
  <si>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</si>
  <si>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</si>
  <si>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</si>
  <si>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</si>
  <si>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</si>
  <si>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</si>
  <si>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</si>
  <si>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</si>
  <si>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</si>
  <si>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</si>
  <si>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</si>
  <si>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</si>
  <si>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</si>
  <si>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</si>
  <si>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</si>
  <si>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</si>
  <si>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</si>
  <si>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</si>
  <si>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</si>
  <si>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</si>
  <si>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</si>
  <si>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</si>
  <si>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</si>
  <si>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</si>
  <si>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</si>
  <si>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</si>
  <si>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</si>
  <si>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</si>
  <si>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</si>
  <si>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</si>
  <si>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</si>
  <si>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</si>
  <si>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</si>
  <si>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</si>
  <si>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</si>
  <si>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</si>
  <si>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</si>
  <si>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</si>
  <si>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</si>
  <si>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</si>
  <si>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</si>
  <si>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</si>
  <si>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</si>
  <si>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</si>
  <si>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</si>
  <si>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</si>
  <si>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</si>
  <si>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</si>
  <si>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</si>
  <si>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</si>
  <si>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</si>
  <si>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</si>
  <si>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</si>
  <si>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</si>
  <si>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</si>
  <si>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</si>
  <si>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</si>
  <si>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</si>
  <si>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</si>
  <si>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</si>
  <si>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</si>
  <si>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</si>
  <si>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</si>
  <si>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</si>
  <si>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</si>
  <si>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</si>
  <si>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</si>
  <si>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</si>
  <si>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</si>
  <si>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</si>
  <si>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</si>
  <si>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</si>
  <si>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</si>
  <si>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</si>
  <si>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</si>
  <si>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</si>
  <si>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</si>
  <si>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</si>
  <si>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</si>
  <si>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</si>
  <si>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</si>
  <si>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</si>
  <si>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</si>
  <si>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</si>
  <si>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</si>
  <si>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</si>
  <si>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</si>
  <si>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</si>
  <si>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</si>
  <si>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</si>
  <si>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</si>
  <si>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</si>
  <si>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</si>
  <si>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</si>
  <si>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</si>
  <si>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</si>
  <si>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</si>
  <si>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</si>
  <si>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</si>
  <si>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</si>
  <si>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</si>
  <si>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</si>
  <si>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</si>
  <si>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</si>
  <si>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</si>
  <si>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</si>
  <si>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</si>
  <si>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</si>
  <si>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</si>
  <si>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</si>
  <si>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</si>
  <si>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</si>
  <si>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</si>
  <si>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</si>
  <si>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</si>
  <si>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</si>
  <si>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</si>
  <si>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</si>
  <si>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</si>
  <si>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</si>
  <si>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</si>
  <si>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</si>
  <si>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</si>
  <si>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</si>
  <si>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</si>
  <si>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</si>
  <si>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</si>
  <si>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</si>
  <si>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</si>
  <si>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</si>
  <si>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</si>
  <si>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</si>
  <si>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</si>
  <si>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</si>
  <si>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</si>
  <si>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</si>
  <si>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</si>
  <si>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</si>
  <si>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</si>
  <si>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</si>
  <si>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</si>
  <si>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</si>
  <si>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</si>
  <si>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</si>
  <si>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</si>
  <si>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</si>
  <si>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</si>
  <si>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</si>
  <si>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</si>
  <si>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</si>
  <si>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</si>
  <si>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</si>
  <si>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</si>
  <si>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</si>
  <si>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</si>
  <si>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</si>
  <si>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</si>
  <si>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</si>
  <si>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</si>
  <si>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</si>
  <si>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</si>
  <si>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</si>
  <si>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</si>
  <si>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</si>
  <si>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</si>
  <si>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</si>
  <si>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</si>
  <si>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</si>
  <si>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</si>
  <si>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</si>
  <si>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</si>
  <si>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</si>
  <si>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</si>
  <si>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</si>
  <si>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</si>
  <si>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</si>
  <si>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</si>
  <si>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</si>
  <si>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</si>
  <si>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</si>
  <si>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</si>
  <si>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</si>
  <si>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</si>
  <si>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</si>
  <si>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</si>
  <si>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</si>
  <si>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</si>
  <si>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</si>
  <si>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</si>
  <si>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</si>
  <si>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</si>
  <si>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</si>
  <si>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</si>
  <si>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</si>
  <si>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</si>
  <si>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</si>
  <si>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</si>
  <si>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</si>
  <si>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</si>
  <si>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</si>
  <si>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</si>
  <si>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</si>
  <si>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</si>
  <si>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</si>
  <si>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</si>
  <si>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</si>
  <si>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</si>
  <si>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</si>
  <si>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</si>
  <si>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</si>
  <si>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</si>
  <si>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</si>
  <si>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</si>
  <si>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</si>
  <si>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</si>
  <si>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</si>
  <si>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</si>
  <si>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</si>
  <si>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</si>
  <si>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</si>
  <si>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</si>
  <si>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</si>
  <si>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</si>
  <si>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</si>
  <si>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</si>
  <si>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</si>
  <si>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</si>
  <si>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</si>
  <si>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</si>
  <si>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</si>
  <si>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</si>
  <si>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</si>
  <si>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</si>
  <si>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</si>
  <si>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</si>
  <si>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</si>
  <si>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</si>
  <si>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</si>
  <si>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</si>
  <si>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</si>
  <si>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</si>
  <si>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</si>
  <si>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</si>
  <si>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</si>
  <si>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</si>
  <si>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</si>
  <si>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</si>
  <si>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</si>
  <si>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</si>
  <si>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</si>
  <si>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</si>
  <si>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</si>
  <si>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</si>
  <si>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</si>
  <si>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</si>
  <si>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</si>
  <si>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</si>
  <si>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</si>
  <si>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</si>
  <si>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</si>
  <si>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</si>
  <si>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</si>
  <si>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</si>
  <si>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</si>
  <si>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</si>
  <si>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</si>
  <si>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</si>
  <si>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</si>
  <si>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</si>
  <si>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</si>
  <si>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</si>
  <si>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</si>
  <si>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</si>
  <si>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</si>
  <si>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</si>
  <si>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</si>
  <si>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</si>
  <si>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</si>
  <si>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</si>
  <si>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</si>
  <si>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</si>
  <si>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</si>
  <si>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</si>
  <si>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</si>
  <si>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</si>
  <si>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</si>
  <si>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</si>
  <si>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</si>
  <si>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</si>
  <si>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</si>
  <si>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</si>
  <si>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</si>
  <si>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</si>
  <si>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</si>
  <si>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</si>
  <si>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</si>
  <si>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</si>
  <si>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</si>
  <si>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</si>
  <si>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</si>
  <si>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</si>
  <si>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</si>
  <si>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</si>
  <si>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</si>
  <si>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</si>
  <si>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</si>
  <si>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</si>
  <si>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</si>
  <si>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</si>
  <si>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</si>
  <si>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</si>
  <si>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</si>
  <si>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</si>
  <si>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</si>
  <si>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</si>
  <si>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</si>
  <si>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</si>
  <si>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</si>
  <si>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</si>
  <si>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</si>
  <si>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</si>
  <si>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</si>
  <si>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</si>
  <si>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</si>
  <si>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</si>
  <si>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</si>
  <si>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</si>
  <si>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</si>
  <si>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</si>
  <si>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</si>
  <si>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</si>
  <si>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</si>
  <si>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</si>
  <si>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</si>
  <si>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</si>
  <si>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</si>
  <si>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</si>
  <si>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</si>
  <si>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</si>
  <si>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</si>
  <si>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</si>
  <si>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</si>
  <si>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</si>
  <si>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</si>
  <si>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</si>
  <si>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</si>
  <si>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</si>
  <si>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</si>
  <si>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</si>
  <si>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</si>
  <si>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</si>
  <si>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</si>
  <si>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</si>
  <si>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</si>
  <si>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</si>
  <si>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</si>
  <si>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</si>
  <si>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</si>
  <si>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</si>
  <si>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</si>
  <si>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</si>
  <si>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</si>
  <si>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</si>
  <si>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</si>
  <si>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</si>
  <si>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</si>
  <si>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</si>
  <si>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</si>
  <si>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</si>
  <si>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</si>
  <si>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</si>
  <si>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</si>
  <si>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</si>
  <si>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</si>
  <si>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</si>
  <si>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</si>
  <si>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</si>
  <si>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</si>
  <si>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</si>
  <si>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</si>
  <si>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</si>
  <si>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</si>
  <si>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</si>
  <si>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</si>
  <si>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</si>
  <si>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</si>
  <si>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</si>
  <si>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</si>
  <si>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</si>
  <si>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</si>
  <si>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</si>
  <si>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</si>
  <si>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</si>
  <si>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</si>
  <si>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</si>
  <si>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</si>
  <si>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</si>
  <si>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</si>
  <si>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</si>
  <si>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</si>
  <si>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</si>
  <si>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</si>
  <si>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</si>
  <si>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</si>
  <si>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</si>
  <si>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</si>
  <si>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</si>
  <si>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</si>
  <si>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</si>
  <si>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</si>
  <si>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</si>
  <si>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</si>
  <si>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</si>
  <si>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</si>
  <si>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</si>
  <si>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</si>
  <si>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</si>
  <si>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</si>
  <si>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</si>
  <si>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</si>
  <si>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</si>
  <si>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</si>
  <si>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</si>
  <si>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</si>
  <si>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</si>
  <si>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</si>
  <si>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</si>
  <si>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</si>
  <si>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</si>
  <si>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</si>
  <si>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</si>
  <si>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</si>
  <si>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</si>
  <si>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</si>
  <si>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</si>
  <si>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</si>
  <si>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</si>
  <si>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</si>
  <si>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</si>
  <si>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</si>
  <si>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</si>
  <si>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</si>
  <si>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</si>
  <si>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</si>
  <si>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</si>
  <si>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</si>
  <si>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</si>
  <si>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</si>
  <si>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</si>
  <si>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</si>
  <si>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</si>
  <si>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</si>
  <si>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</si>
  <si>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</si>
  <si>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</si>
  <si>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</si>
  <si>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</si>
  <si>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</si>
  <si>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</si>
  <si>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</si>
  <si>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</si>
  <si>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</si>
  <si>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</si>
  <si>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</si>
  <si>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</si>
  <si>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</si>
  <si>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</si>
  <si>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</si>
  <si>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</si>
  <si>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</si>
  <si>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</si>
  <si>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</si>
  <si>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</si>
  <si>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</si>
  <si>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</si>
  <si>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</si>
  <si>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</si>
  <si>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</si>
  <si>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</si>
  <si>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</si>
  <si>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</si>
  <si>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</si>
  <si>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</si>
  <si>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</si>
  <si>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</si>
  <si>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</si>
  <si>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</si>
  <si>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</si>
  <si>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</si>
  <si>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</si>
  <si>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</si>
  <si>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</si>
  <si>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</si>
  <si>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</si>
  <si>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</si>
  <si>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</si>
  <si>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</si>
  <si>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</si>
  <si>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</si>
  <si>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</si>
  <si>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</si>
  <si>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</si>
  <si>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</si>
  <si>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</si>
  <si>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</si>
  <si>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</si>
  <si>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</si>
  <si>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</si>
  <si>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</si>
  <si>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</si>
  <si>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</si>
  <si>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</si>
  <si>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</si>
  <si>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</si>
  <si>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</si>
  <si>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</si>
  <si>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</si>
  <si>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</si>
  <si>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</si>
  <si>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</si>
  <si>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</si>
  <si>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</si>
  <si>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</si>
  <si>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</si>
  <si>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</si>
  <si>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</si>
  <si>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</si>
  <si>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</si>
  <si>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</si>
  <si>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</si>
  <si>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</si>
  <si>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</si>
  <si>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</si>
  <si>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</si>
  <si>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</si>
  <si>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</si>
  <si>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</si>
  <si>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</si>
  <si>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</si>
  <si>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</si>
  <si>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</si>
  <si>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</si>
  <si>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</si>
  <si>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</si>
  <si>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</si>
  <si>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</si>
  <si>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</si>
  <si>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</si>
  <si>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</si>
  <si>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</si>
  <si>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</si>
  <si>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</si>
  <si>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</si>
  <si>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</si>
  <si>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</si>
  <si>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</si>
  <si>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</si>
  <si>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</si>
  <si>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</si>
  <si>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</si>
  <si>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</si>
  <si>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</si>
  <si>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</si>
  <si>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</si>
  <si>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</si>
  <si>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</si>
  <si>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</si>
  <si>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</si>
  <si>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</si>
  <si>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</si>
  <si>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</si>
  <si>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</si>
  <si>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</si>
  <si>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</si>
  <si>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</si>
  <si>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</si>
  <si>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</si>
  <si>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</si>
  <si>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</si>
  <si>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</si>
  <si>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</si>
  <si>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</si>
  <si>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</si>
  <si>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</si>
  <si>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</si>
  <si>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</si>
  <si>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</si>
  <si>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</si>
  <si>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</si>
  <si>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</si>
  <si>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</si>
  <si>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</si>
  <si>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</si>
  <si>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</si>
  <si>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</si>
  <si>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</si>
  <si>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</si>
  <si>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</si>
  <si>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</si>
  <si>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</si>
  <si>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</si>
  <si>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</si>
  <si>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</si>
  <si>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</si>
  <si>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</si>
  <si>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</si>
  <si>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</si>
  <si>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</si>
  <si>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</si>
  <si>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</si>
  <si>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</si>
  <si>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</si>
  <si>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</si>
  <si>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</si>
  <si>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</si>
  <si>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</si>
  <si>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</si>
  <si>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</si>
  <si>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</si>
  <si>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</si>
  <si>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</si>
  <si>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</si>
  <si>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</si>
  <si>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</si>
  <si>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</si>
  <si>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</si>
  <si>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</si>
  <si>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</si>
  <si>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</si>
  <si>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</si>
  <si>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</si>
  <si>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</si>
  <si>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</si>
  <si>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</si>
  <si>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</si>
  <si>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</si>
  <si>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</si>
  <si>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</si>
  <si>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</si>
  <si>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</si>
  <si>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</si>
  <si>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</si>
  <si>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</si>
  <si>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</si>
  <si>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</si>
  <si>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</si>
  <si>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</si>
  <si>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</si>
  <si>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</si>
  <si>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</si>
  <si>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</si>
  <si>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</si>
  <si>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</si>
  <si>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</si>
  <si>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</si>
  <si>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</si>
  <si>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</si>
  <si>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</si>
  <si>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</si>
  <si>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</si>
  <si>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</si>
  <si>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</si>
  <si>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</si>
  <si>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</si>
  <si>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</si>
  <si>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</si>
  <si>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</si>
  <si>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</si>
  <si>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</si>
  <si>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</si>
  <si>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</si>
  <si>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</si>
  <si>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</si>
  <si>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</si>
  <si>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</si>
  <si>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</si>
  <si>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</si>
  <si>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</si>
  <si>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</si>
  <si>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</si>
  <si>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</si>
  <si>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</si>
  <si>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</si>
  <si>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</si>
  <si>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</si>
  <si>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</si>
  <si>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</si>
  <si>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</si>
  <si>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</si>
  <si>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</si>
  <si>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</si>
  <si>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</si>
  <si>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</si>
  <si>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</si>
  <si>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</si>
  <si>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</si>
  <si>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</si>
  <si>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</si>
  <si>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</si>
  <si>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</si>
  <si>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</si>
  <si>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</si>
  <si>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</si>
  <si>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</si>
  <si>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</si>
  <si>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</si>
  <si>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</si>
  <si>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</si>
  <si>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</si>
  <si>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</si>
  <si>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</si>
  <si>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</si>
  <si>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</si>
  <si>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</si>
  <si>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</si>
  <si>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</si>
  <si>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</si>
  <si>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</si>
  <si>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</si>
  <si>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</si>
  <si>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</si>
  <si>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</si>
  <si>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</si>
  <si>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</si>
  <si>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</si>
  <si>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</si>
  <si>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</si>
  <si>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</si>
  <si>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</si>
  <si>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</si>
  <si>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</si>
  <si>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</si>
  <si>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</si>
  <si>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</si>
  <si>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</si>
  <si>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</si>
  <si>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</si>
  <si>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</si>
  <si>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</si>
  <si>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</si>
  <si>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</si>
  <si>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</si>
  <si>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</si>
  <si>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</si>
  <si>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</si>
  <si>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</si>
  <si>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</si>
  <si>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</si>
  <si>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</si>
  <si>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</si>
  <si>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</si>
  <si>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</si>
  <si>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</si>
  <si>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</si>
  <si>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</si>
  <si>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</si>
  <si>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</si>
  <si>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</si>
  <si>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</si>
  <si>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</si>
  <si>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</si>
  <si>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</si>
  <si>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</si>
  <si>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</si>
  <si>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</si>
  <si>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</si>
  <si>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</si>
  <si>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</si>
  <si>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</si>
  <si>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</si>
  <si>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</si>
  <si>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</si>
  <si>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</si>
  <si>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</si>
  <si>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</si>
  <si>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</si>
  <si>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</si>
  <si>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</si>
  <si>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</si>
  <si>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</si>
  <si>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</si>
  <si>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</si>
  <si>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</si>
  <si>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</si>
  <si>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</si>
  <si>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</si>
  <si>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</si>
  <si>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</si>
  <si>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</si>
  <si>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</si>
  <si>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</si>
  <si>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</si>
  <si>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</si>
  <si>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</si>
  <si>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</si>
  <si>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</si>
  <si>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</si>
  <si>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</si>
  <si>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</si>
  <si>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</si>
  <si>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</si>
  <si>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</si>
  <si>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</si>
  <si>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</si>
  <si>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</si>
  <si>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</si>
  <si>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</si>
  <si>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</si>
  <si>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</si>
  <si>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</si>
  <si>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</si>
  <si>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</si>
  <si>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</si>
  <si>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</si>
  <si>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</si>
  <si>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</si>
  <si>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</si>
  <si>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</si>
  <si>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</si>
  <si>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</si>
  <si>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</si>
  <si>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</si>
  <si>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</si>
  <si>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</si>
  <si>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</si>
  <si>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</si>
  <si>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</si>
  <si>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</si>
  <si>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</si>
  <si>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</si>
  <si>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</si>
  <si>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</si>
  <si>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</si>
  <si>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</si>
  <si>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</si>
  <si>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</si>
  <si>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</si>
  <si>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</si>
  <si>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</si>
  <si>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</si>
  <si>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</si>
  <si>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</si>
  <si>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</si>
  <si>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</si>
  <si>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</si>
  <si>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</si>
  <si>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</si>
  <si>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</si>
  <si>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</si>
  <si>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</si>
  <si>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</si>
  <si>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</si>
  <si>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</si>
  <si>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</si>
  <si>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</si>
  <si>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</si>
  <si>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</si>
  <si>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</si>
  <si>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</si>
  <si>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</si>
  <si>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</si>
  <si>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</si>
  <si>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</si>
  <si>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</si>
  <si>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</si>
  <si>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</si>
  <si>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</si>
  <si>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</si>
  <si>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</si>
  <si>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</si>
  <si>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</si>
  <si>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</si>
  <si>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</si>
  <si>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</si>
  <si>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</si>
  <si>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</si>
  <si>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</si>
  <si>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</si>
  <si>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</si>
  <si>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</si>
  <si>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</si>
  <si>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</si>
  <si>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</si>
  <si>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</si>
  <si>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</si>
  <si>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</si>
  <si>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</si>
  <si>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</si>
  <si>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</si>
  <si>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</si>
  <si>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</si>
  <si>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</si>
  <si>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</si>
  <si>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</si>
  <si>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</si>
  <si>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</si>
  <si>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</si>
  <si>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</si>
  <si>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</si>
  <si>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</si>
  <si>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</si>
  <si>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</si>
  <si>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</si>
  <si>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</si>
  <si>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</si>
  <si>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</si>
  <si>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</si>
  <si>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</si>
  <si>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</si>
  <si>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</si>
  <si>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</si>
  <si>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</si>
  <si>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</si>
  <si>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</si>
  <si>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</si>
  <si>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</si>
  <si>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</si>
  <si>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</si>
  <si>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</si>
  <si>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</si>
  <si>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</si>
  <si>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</si>
  <si>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</si>
  <si>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</si>
  <si>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</si>
  <si>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</si>
  <si>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</si>
  <si>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</si>
  <si>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</si>
  <si>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</si>
  <si>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</si>
  <si>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</si>
  <si>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</si>
  <si>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</si>
  <si>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</si>
  <si>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</si>
  <si>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</si>
  <si>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</si>
  <si>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</si>
  <si>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</si>
  <si>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</si>
  <si>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</si>
  <si>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</si>
  <si>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</si>
  <si>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</si>
  <si>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</si>
  <si>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</si>
  <si>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</si>
  <si>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</si>
  <si>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</si>
  <si>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</si>
  <si>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</si>
  <si>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</si>
  <si>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</si>
  <si>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</si>
  <si>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</si>
  <si>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</si>
  <si>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</si>
  <si>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</si>
  <si>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</si>
  <si>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</si>
  <si>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</si>
  <si>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</si>
  <si>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</si>
  <si>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</si>
  <si>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</si>
  <si>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</si>
  <si>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</si>
  <si>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</si>
  <si>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</si>
  <si>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</si>
  <si>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</si>
  <si>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</si>
  <si>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</si>
  <si>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</si>
  <si>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</si>
  <si>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</si>
  <si>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</si>
  <si>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</si>
  <si>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</si>
  <si>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</si>
  <si>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</si>
  <si>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</si>
  <si>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</si>
  <si>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</si>
  <si>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</si>
  <si>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</si>
  <si>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</si>
  <si>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</si>
  <si>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</si>
  <si>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</si>
  <si>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</si>
  <si>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</si>
  <si>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</si>
  <si>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</si>
  <si>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</si>
  <si>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</si>
  <si>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</si>
  <si>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</si>
  <si>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</si>
  <si>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</si>
  <si>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</si>
  <si>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</si>
  <si>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</si>
  <si>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</si>
  <si>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</si>
  <si>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</si>
  <si>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</si>
  <si>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</si>
  <si>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</si>
  <si>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</si>
  <si>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</si>
  <si>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</si>
  <si>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</si>
  <si>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</si>
  <si>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</si>
  <si>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</si>
  <si>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</si>
  <si>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</si>
  <si>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</si>
  <si>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</si>
  <si>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</si>
  <si>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</si>
  <si>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</si>
  <si>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</si>
  <si>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</si>
  <si>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</si>
  <si>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</si>
  <si>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</si>
  <si>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</si>
  <si>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</si>
  <si>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</si>
  <si>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</si>
  <si>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</si>
  <si>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</si>
  <si>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</si>
  <si>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</si>
  <si>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</si>
  <si>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</si>
  <si>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</si>
  <si>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</si>
  <si>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</si>
  <si>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</si>
  <si>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</si>
  <si>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</si>
  <si>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</si>
  <si>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</si>
  <si>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</si>
  <si>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</si>
  <si>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</si>
  <si>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</si>
  <si>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</si>
  <si>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</si>
  <si>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</si>
  <si>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</si>
  <si>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</si>
  <si>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</si>
  <si>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</si>
  <si>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</si>
  <si>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</si>
  <si>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</si>
  <si>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</si>
  <si>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</si>
  <si>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</si>
  <si>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</si>
  <si>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</si>
  <si>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</si>
  <si>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</si>
  <si>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</si>
  <si>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</si>
  <si>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</si>
  <si>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</si>
  <si>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</si>
  <si>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</si>
  <si>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</si>
  <si>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</si>
  <si>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</si>
  <si>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</si>
  <si>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</si>
  <si>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</si>
  <si>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</si>
  <si>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</si>
  <si>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</si>
  <si>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</si>
  <si>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</si>
  <si>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</si>
  <si>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</si>
  <si>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</si>
  <si>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</si>
  <si>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</si>
  <si>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</si>
  <si>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</si>
  <si>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</si>
  <si>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</si>
  <si>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</si>
  <si>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</si>
  <si>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</si>
  <si>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</si>
  <si>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</si>
  <si>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</si>
  <si>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</si>
  <si>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</si>
  <si>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</si>
  <si>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</si>
  <si>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</si>
  <si>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</si>
  <si>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</si>
  <si>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</si>
  <si>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</si>
  <si>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</si>
  <si>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</si>
  <si>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</si>
  <si>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</si>
  <si>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</si>
  <si>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</si>
  <si>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</si>
  <si>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</si>
  <si>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</si>
  <si>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</si>
  <si>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</si>
  <si>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</si>
  <si>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</si>
  <si>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</si>
  <si>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</si>
  <si>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</si>
  <si>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</si>
  <si>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</si>
  <si>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</si>
  <si>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</si>
  <si>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</si>
  <si>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</si>
  <si>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</si>
  <si>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</si>
  <si>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</si>
  <si>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</si>
  <si>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</si>
  <si>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</si>
  <si>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</si>
  <si>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</si>
  <si>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</si>
  <si>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</si>
  <si>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</si>
  <si>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</si>
  <si>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</si>
  <si>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</si>
  <si>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</si>
  <si>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</si>
  <si>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</si>
  <si>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</si>
  <si>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</si>
  <si>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</si>
  <si>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</si>
  <si>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</si>
  <si>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</si>
  <si>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</si>
  <si>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</si>
  <si>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</si>
  <si>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</si>
  <si>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</si>
  <si>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</si>
  <si>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</si>
  <si>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</si>
  <si>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</si>
  <si>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</si>
  <si>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</si>
  <si>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</si>
  <si>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</si>
  <si>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</si>
  <si>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</si>
  <si>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</si>
  <si>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</si>
  <si>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</si>
  <si>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</si>
  <si>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</si>
  <si>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</si>
  <si>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</si>
  <si>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</si>
  <si>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</si>
  <si>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</si>
  <si>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</si>
  <si>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</si>
  <si>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</si>
  <si>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</si>
  <si>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</si>
  <si>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</si>
  <si>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</si>
  <si>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</si>
  <si>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</si>
  <si>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</si>
  <si>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</si>
  <si>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</si>
  <si>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</si>
  <si>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</si>
  <si>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</si>
  <si>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</si>
  <si>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</si>
  <si>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</si>
  <si>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</si>
  <si>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</si>
  <si>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</si>
  <si>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</si>
  <si>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</si>
  <si>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</si>
  <si>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</si>
  <si>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</si>
  <si>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</si>
  <si>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</si>
  <si>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</si>
  <si>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</si>
  <si>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</si>
  <si>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</si>
  <si>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</si>
  <si>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</si>
  <si>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</si>
  <si>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</si>
  <si>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</si>
  <si>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</si>
  <si>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</si>
  <si>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</si>
  <si>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</si>
  <si>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</si>
  <si>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</si>
  <si>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</si>
  <si>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</si>
  <si>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</si>
  <si>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</si>
  <si>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</si>
  <si>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</si>
  <si>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</si>
  <si>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</si>
  <si>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</si>
  <si>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</si>
  <si>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</si>
  <si>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</si>
  <si>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</si>
  <si>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</si>
  <si>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</si>
  <si>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</si>
  <si>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</si>
  <si>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</si>
  <si>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</si>
  <si>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</si>
  <si>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</si>
  <si>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</si>
  <si>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</si>
  <si>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</si>
  <si>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</si>
  <si>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</si>
  <si>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</si>
  <si>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</si>
  <si>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</si>
  <si>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</si>
  <si>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</si>
  <si>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</si>
  <si>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</si>
  <si>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</si>
  <si>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</si>
  <si>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</si>
  <si>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</si>
  <si>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</si>
  <si>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</si>
  <si>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</si>
  <si>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</si>
  <si>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</si>
  <si>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</si>
  <si>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</si>
  <si>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</si>
  <si>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</si>
  <si>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</si>
  <si>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</si>
  <si>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</si>
  <si>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</si>
  <si>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</si>
  <si>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</si>
  <si>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</si>
  <si>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</si>
  <si>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</si>
  <si>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</si>
  <si>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</si>
  <si>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</si>
  <si>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</si>
  <si>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</si>
  <si>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</si>
  <si>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</si>
  <si>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</si>
  <si>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</si>
  <si>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</si>
  <si>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</si>
  <si>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</si>
  <si>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</si>
  <si>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</si>
  <si>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</si>
  <si>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</si>
  <si>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</si>
  <si>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</si>
  <si>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</si>
  <si>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</si>
  <si>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</si>
  <si>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</si>
  <si>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</si>
  <si>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</si>
  <si>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</si>
  <si>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</si>
  <si>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</si>
  <si>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</si>
  <si>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</si>
  <si>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</si>
  <si>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</si>
  <si>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</si>
  <si>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</si>
  <si>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</si>
  <si>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</si>
  <si>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</si>
  <si>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</si>
  <si>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</si>
  <si>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</si>
  <si>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</si>
  <si>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</si>
  <si>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</si>
  <si>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</si>
  <si>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</si>
  <si>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</si>
  <si>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</si>
  <si>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</si>
  <si>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</si>
  <si>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</si>
  <si>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</si>
  <si>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</si>
  <si>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</si>
  <si>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</si>
  <si>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</si>
  <si>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</si>
  <si>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</si>
  <si>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</si>
  <si>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</si>
  <si>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</si>
  <si>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</si>
  <si>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</si>
  <si>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</si>
  <si>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</si>
  <si>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</si>
  <si>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</si>
  <si>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</si>
  <si>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</si>
  <si>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</si>
  <si>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</si>
  <si>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</si>
  <si>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</si>
  <si>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</si>
  <si>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</si>
  <si>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</si>
  <si>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</si>
  <si>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</si>
  <si>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</si>
  <si>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</si>
  <si>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</si>
  <si>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</si>
  <si>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</si>
  <si>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</si>
  <si>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</si>
  <si>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</si>
  <si>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</si>
  <si>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</si>
  <si>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</si>
  <si>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</si>
  <si>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</si>
  <si>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</si>
  <si>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</si>
  <si>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</si>
  <si>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</si>
  <si>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</si>
  <si>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</si>
  <si>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</si>
  <si>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</si>
  <si>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</si>
  <si>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</si>
  <si>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</si>
  <si>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</si>
  <si>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</si>
  <si>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</si>
  <si>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</si>
  <si>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</si>
  <si>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</si>
  <si>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</si>
  <si>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</si>
  <si>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</si>
  <si>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</si>
  <si>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</si>
  <si>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</si>
  <si>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</si>
  <si>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</si>
  <si>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</si>
  <si>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</si>
  <si>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</si>
  <si>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</si>
  <si>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</si>
  <si>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</si>
  <si>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</si>
  <si>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</si>
  <si>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</si>
  <si>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</si>
  <si>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</si>
  <si>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</si>
  <si>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</si>
  <si>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</si>
  <si>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</si>
  <si>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</si>
  <si>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</si>
  <si>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</si>
  <si>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</si>
  <si>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</si>
  <si>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</si>
  <si>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</si>
  <si>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</si>
  <si>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</si>
  <si>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</si>
  <si>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</si>
  <si>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</si>
  <si>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</si>
  <si>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</si>
  <si>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</si>
  <si>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</si>
  <si>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</si>
  <si>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</si>
  <si>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</si>
  <si>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</si>
  <si>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</si>
  <si>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</si>
  <si>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</si>
  <si>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</si>
  <si>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</si>
  <si>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</si>
  <si>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</si>
  <si>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</si>
  <si>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</si>
  <si>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</si>
  <si>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</si>
  <si>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</si>
  <si>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</si>
  <si>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</si>
  <si>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</si>
  <si>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</si>
  <si>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</si>
  <si>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</si>
  <si>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</si>
  <si>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</si>
  <si>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</si>
  <si>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</si>
  <si>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</si>
  <si>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</si>
  <si>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</si>
  <si>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</si>
  <si>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</si>
  <si>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</si>
  <si>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</si>
  <si>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</si>
  <si>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</si>
  <si>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</si>
  <si>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</si>
  <si>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</si>
  <si>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</si>
  <si>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</si>
  <si>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</si>
  <si>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</si>
  <si>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</si>
  <si>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</si>
  <si>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</si>
  <si>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</si>
  <si>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</si>
  <si>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</si>
  <si>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</si>
  <si>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</si>
  <si>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</si>
  <si>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</si>
  <si>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</si>
  <si>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</si>
  <si>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</si>
  <si>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</si>
  <si>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</si>
  <si>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</si>
  <si>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</si>
  <si>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</si>
  <si>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</si>
  <si>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</si>
  <si>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</si>
  <si>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</si>
  <si>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</si>
  <si>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</si>
  <si>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</si>
  <si>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</si>
  <si>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</si>
  <si>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</si>
  <si>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</si>
  <si>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</si>
  <si>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</si>
  <si>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</si>
  <si>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</si>
  <si>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</si>
  <si>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</si>
  <si>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</si>
  <si>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</si>
  <si>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</si>
  <si>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</si>
  <si>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</si>
  <si>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</si>
  <si>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</si>
  <si>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</si>
  <si>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</si>
  <si>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</si>
  <si>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</si>
  <si>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</si>
  <si>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</si>
  <si>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</si>
  <si>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</si>
  <si>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</si>
  <si>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</si>
  <si>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</si>
  <si>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</si>
  <si>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</si>
  <si>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</si>
  <si>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</si>
  <si>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</si>
  <si>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</si>
  <si>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</si>
  <si>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</si>
  <si>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</si>
  <si>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</si>
  <si>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</si>
  <si>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</si>
  <si>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</si>
  <si>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</si>
  <si>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</si>
  <si>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</si>
  <si>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</si>
  <si>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</si>
  <si>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</si>
  <si>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</si>
  <si>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</si>
  <si>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</si>
  <si>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</si>
  <si>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</si>
  <si>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</si>
  <si>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</si>
  <si>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</si>
  <si>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</si>
  <si>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</si>
  <si>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</si>
  <si>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</si>
  <si>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</si>
  <si>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</si>
  <si>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</si>
  <si>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</si>
  <si>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</si>
  <si>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</si>
  <si>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</si>
  <si>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</si>
  <si>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</si>
  <si>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</si>
  <si>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</si>
  <si>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</si>
  <si>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</si>
  <si>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</si>
  <si>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</si>
  <si>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</si>
  <si>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</si>
  <si>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</si>
  <si>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</si>
  <si>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</si>
  <si>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</si>
  <si>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</si>
  <si>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</si>
  <si>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</si>
  <si>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</si>
  <si>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</si>
  <si>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</si>
  <si>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</si>
  <si>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</si>
  <si>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</si>
  <si>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</si>
  <si>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</si>
  <si>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</si>
  <si>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</si>
  <si>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</si>
  <si>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</si>
  <si>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</si>
  <si>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</si>
  <si>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</si>
  <si>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</si>
  <si>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</si>
  <si>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</si>
  <si>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</si>
  <si>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</si>
  <si>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</si>
  <si>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</si>
  <si>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</si>
  <si>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</si>
  <si>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</si>
  <si>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</si>
  <si>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</si>
  <si>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</si>
  <si>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</si>
  <si>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</si>
  <si>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</si>
  <si>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</si>
  <si>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</si>
  <si>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</si>
  <si>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</si>
  <si>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</si>
  <si>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</si>
  <si>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</si>
  <si>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</si>
  <si>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</si>
  <si>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</si>
  <si>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</si>
  <si>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</si>
  <si>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</si>
  <si>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</si>
  <si>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</si>
  <si>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</si>
  <si>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</si>
  <si>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</si>
  <si>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</si>
  <si>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</si>
  <si>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</si>
  <si>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</si>
  <si>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</si>
  <si>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</si>
  <si>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</si>
  <si>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</si>
  <si>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</si>
  <si>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</si>
  <si>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</si>
  <si>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</si>
  <si>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</si>
  <si>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</si>
  <si>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</si>
  <si>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</si>
  <si>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</si>
  <si>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</si>
  <si>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</si>
  <si>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</si>
  <si>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</si>
  <si>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</si>
  <si>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</si>
  <si>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</si>
  <si>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</si>
  <si>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</si>
  <si>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</si>
  <si>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</si>
  <si>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</si>
  <si>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</si>
  <si>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</si>
  <si>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</si>
  <si>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</si>
  <si>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</si>
  <si>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</si>
  <si>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</si>
  <si>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</si>
  <si>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</si>
  <si>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</si>
  <si>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</si>
  <si>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</si>
  <si>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</si>
  <si>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</si>
  <si>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</si>
  <si>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</si>
  <si>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</si>
  <si>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</si>
  <si>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</si>
  <si>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</si>
  <si>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</si>
  <si>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</si>
  <si>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</si>
  <si>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</si>
  <si>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</si>
  <si>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</si>
  <si>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</si>
  <si>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</si>
  <si>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</si>
  <si>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</si>
  <si>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</si>
  <si>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</si>
  <si>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</si>
  <si>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</si>
  <si>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</si>
  <si>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</si>
  <si>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</si>
  <si>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</si>
  <si>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</si>
  <si>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</si>
  <si>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</si>
  <si>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</si>
  <si>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</si>
  <si>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</si>
  <si>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</si>
  <si>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</si>
  <si>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</si>
  <si>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</si>
  <si>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</si>
  <si>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</si>
  <si>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</si>
  <si>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</si>
  <si>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</si>
  <si>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</si>
  <si>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</si>
  <si>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</si>
  <si>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</si>
  <si>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</si>
  <si>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</si>
  <si>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</si>
  <si>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</si>
  <si>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</si>
  <si>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</si>
  <si>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</si>
  <si>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</si>
  <si>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</si>
  <si>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</si>
  <si>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</si>
  <si>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</si>
  <si>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</si>
  <si>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</si>
  <si>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</si>
  <si>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</si>
  <si>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</si>
  <si>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</si>
  <si>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</si>
  <si>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</si>
  <si>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</si>
  <si>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</si>
  <si>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</si>
  <si>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</si>
  <si>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</si>
  <si>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</si>
  <si>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</si>
  <si>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</si>
  <si>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</si>
  <si>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</si>
  <si>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</si>
  <si>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</si>
  <si>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</si>
  <si>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</si>
  <si>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</si>
  <si>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</si>
  <si>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</si>
  <si>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</si>
  <si>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</si>
  <si>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</si>
  <si>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</si>
  <si>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</si>
  <si>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</si>
  <si>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</si>
  <si>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</si>
  <si>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</si>
  <si>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</si>
  <si>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</si>
  <si>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</si>
  <si>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</si>
  <si>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</si>
  <si>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</si>
  <si>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</si>
  <si>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</si>
  <si>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</si>
  <si>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</si>
  <si>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</si>
  <si>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</si>
  <si>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</si>
  <si>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</si>
  <si>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</si>
  <si>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</si>
  <si>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</si>
  <si>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</si>
  <si>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</si>
  <si>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</si>
  <si>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</si>
  <si>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</si>
  <si>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</si>
  <si>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</si>
  <si>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</si>
  <si>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</si>
  <si>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</si>
  <si>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</si>
  <si>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</si>
  <si>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</si>
  <si>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</si>
  <si>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</si>
  <si>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</si>
  <si>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</si>
  <si>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</si>
  <si>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</si>
  <si>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</si>
  <si>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</si>
  <si>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</si>
  <si>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</si>
  <si>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</si>
  <si>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</si>
  <si>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</si>
  <si>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</si>
  <si>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</si>
  <si>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</si>
  <si>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</si>
  <si>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</si>
  <si>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</si>
  <si>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</si>
  <si>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</si>
  <si>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</si>
  <si>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</si>
  <si>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</si>
  <si>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</si>
  <si>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</si>
  <si>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</si>
  <si>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</si>
  <si>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</si>
  <si>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</si>
  <si>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</si>
  <si>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</si>
  <si>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</si>
  <si>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</si>
  <si>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</si>
  <si>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</si>
  <si>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</si>
  <si>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</si>
  <si>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</si>
  <si>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</si>
  <si>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</si>
  <si>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</si>
  <si>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</si>
  <si>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</si>
  <si>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</si>
  <si>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</si>
  <si>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</si>
  <si>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</si>
  <si>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</si>
  <si>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</si>
  <si>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</si>
  <si>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</si>
  <si>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</si>
  <si>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</si>
  <si>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</si>
  <si>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</si>
  <si>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</si>
  <si>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</si>
  <si>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</si>
  <si>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</si>
  <si>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</si>
  <si>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</si>
  <si>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</si>
  <si>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</si>
  <si>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</si>
  <si>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</si>
  <si>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</si>
  <si>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</si>
  <si>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</si>
  <si>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</si>
  <si>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</si>
  <si>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</si>
  <si>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</si>
  <si>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</si>
  <si>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</si>
  <si>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</si>
  <si>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</si>
  <si>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</si>
  <si>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</si>
  <si>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</si>
  <si>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</si>
  <si>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</si>
  <si>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</si>
  <si>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</si>
  <si>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</si>
  <si>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</si>
  <si>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</si>
  <si>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</si>
  <si>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</si>
  <si>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</si>
  <si>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</si>
  <si>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</si>
  <si>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</si>
  <si>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</si>
  <si>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</si>
  <si>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</si>
  <si>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</si>
  <si>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</si>
  <si>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</si>
  <si>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</si>
  <si>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</si>
  <si>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</si>
  <si>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</si>
  <si>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</si>
  <si>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</si>
  <si>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</si>
  <si>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</si>
  <si>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</si>
  <si>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</si>
  <si>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</si>
  <si>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</si>
  <si>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</si>
  <si>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</si>
  <si>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</si>
  <si>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</si>
  <si>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</si>
  <si>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</si>
  <si>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</si>
  <si>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</si>
  <si>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</si>
  <si>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</si>
  <si>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</si>
  <si>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</si>
  <si>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</si>
  <si>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</si>
  <si>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</si>
  <si>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</si>
  <si>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</si>
  <si>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</si>
  <si>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</si>
  <si>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</si>
  <si>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</si>
  <si>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</si>
  <si>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</si>
  <si>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</si>
  <si>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</si>
  <si>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</si>
  <si>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</si>
  <si>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</si>
  <si>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</si>
  <si>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</si>
  <si>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</si>
  <si>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</si>
  <si>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</si>
  <si>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</si>
  <si>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</si>
  <si>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</si>
  <si>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</si>
  <si>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</si>
  <si>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</si>
  <si>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</si>
  <si>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</si>
  <si>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</si>
  <si>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</si>
  <si>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</si>
  <si>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</si>
  <si>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</si>
  <si>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</si>
  <si>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</si>
  <si>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</si>
  <si>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</si>
  <si>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</si>
  <si>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</si>
  <si>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</si>
  <si>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</si>
  <si>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</si>
  <si>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</si>
  <si>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</si>
  <si>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</si>
  <si>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</si>
  <si>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</si>
  <si>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</si>
  <si>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</si>
  <si>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</si>
  <si>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</si>
  <si>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</si>
  <si>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</si>
  <si>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</si>
  <si>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</si>
  <si>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</si>
  <si>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</si>
  <si>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</si>
  <si>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</si>
  <si>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</si>
  <si>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</si>
  <si>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</si>
  <si>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</si>
  <si>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</si>
  <si>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</si>
  <si>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</si>
  <si>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</si>
  <si>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</si>
  <si>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</si>
  <si>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</si>
  <si>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</si>
  <si>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</si>
  <si>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</si>
  <si>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</si>
  <si>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</si>
  <si>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</si>
  <si>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</si>
  <si>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</si>
  <si>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</si>
  <si>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</si>
  <si>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</si>
  <si>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</si>
  <si>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</si>
  <si>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</si>
  <si>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</si>
  <si>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</si>
  <si>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</si>
  <si>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</si>
  <si>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</si>
  <si>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</si>
  <si>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</si>
  <si>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</si>
  <si>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</si>
  <si>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</si>
  <si>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</si>
  <si>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</si>
  <si>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</si>
  <si>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</si>
  <si>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</si>
  <si>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</si>
  <si>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</si>
  <si>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</si>
  <si>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</si>
  <si>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</si>
  <si>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</si>
  <si>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</si>
  <si>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</si>
  <si>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</si>
  <si>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</si>
  <si>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</si>
  <si>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</si>
  <si>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</si>
  <si>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</si>
  <si>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</si>
  <si>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</si>
  <si>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</si>
  <si>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</si>
  <si>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</si>
  <si>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</si>
  <si>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</si>
  <si>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</si>
  <si>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</si>
  <si>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</si>
  <si>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</si>
  <si>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</si>
  <si>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</si>
  <si>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</si>
  <si>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</si>
  <si>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</si>
  <si>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</si>
  <si>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</si>
  <si>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</si>
  <si>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</si>
  <si>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</si>
  <si>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</si>
  <si>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</si>
  <si>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</si>
  <si>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</si>
  <si>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</si>
  <si>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</si>
  <si>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</si>
  <si>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</si>
  <si>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</si>
  <si>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</si>
  <si>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</si>
  <si>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</si>
  <si>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</si>
  <si>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</si>
  <si>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</si>
  <si>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</si>
  <si>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</si>
  <si>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</si>
  <si>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</si>
  <si>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</si>
  <si>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</si>
  <si>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</si>
  <si>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</si>
  <si>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</si>
  <si>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</si>
  <si>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</si>
  <si>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</si>
  <si>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</si>
  <si>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</si>
  <si>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</si>
  <si>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</si>
  <si>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</si>
  <si>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</si>
  <si>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</si>
  <si>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</si>
  <si>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</si>
  <si>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</si>
  <si>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</si>
  <si>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</si>
  <si>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</si>
  <si>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</si>
  <si>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</si>
  <si>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</si>
  <si>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</si>
  <si>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</si>
  <si>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</si>
  <si>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</si>
  <si>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</si>
  <si>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</si>
  <si>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</si>
  <si>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</si>
  <si>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</si>
  <si>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</si>
  <si>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</si>
  <si>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</si>
  <si>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</si>
  <si>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</si>
  <si>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</si>
  <si>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</si>
  <si>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</si>
  <si>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</si>
  <si>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</si>
  <si>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</si>
  <si>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</si>
  <si>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</si>
  <si>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</si>
  <si>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</si>
  <si>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</si>
  <si>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</si>
  <si>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</si>
  <si>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</si>
  <si>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</si>
  <si>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</si>
  <si>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</si>
  <si>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</si>
  <si>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</si>
  <si>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</si>
  <si>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</si>
  <si>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</si>
  <si>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</si>
  <si>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</si>
  <si>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</si>
  <si>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</si>
  <si>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</si>
  <si>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</si>
  <si>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</si>
  <si>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</si>
  <si>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</si>
  <si>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</si>
  <si>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</si>
  <si>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</si>
  <si>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</si>
  <si>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</si>
  <si>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</si>
  <si>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</si>
  <si>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</si>
  <si>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</si>
  <si>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</si>
  <si>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</si>
  <si>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</si>
  <si>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</si>
  <si>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</si>
  <si>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</si>
  <si>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</si>
  <si>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</si>
  <si>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</si>
  <si>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</si>
  <si>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</si>
  <si>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</si>
  <si>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</si>
  <si>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</si>
  <si>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</si>
  <si>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</si>
  <si>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</si>
  <si>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</si>
  <si>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</si>
  <si>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</si>
  <si>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</si>
  <si>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</si>
  <si>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</si>
  <si>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</si>
  <si>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</si>
  <si>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</si>
  <si>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</si>
  <si>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</si>
  <si>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</si>
  <si>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</si>
  <si>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</si>
  <si>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</si>
  <si>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</si>
  <si>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</si>
  <si>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</si>
  <si>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</si>
  <si>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</si>
  <si>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</si>
  <si>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</si>
  <si>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</si>
  <si>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</si>
  <si>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</si>
  <si>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</si>
  <si>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</si>
  <si>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</si>
  <si>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</si>
  <si>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</si>
  <si>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</si>
  <si>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</si>
  <si>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</si>
  <si>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</si>
  <si>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</si>
  <si>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</si>
  <si>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</si>
  <si>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</si>
  <si>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</si>
  <si>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</si>
  <si>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</si>
  <si>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</si>
  <si>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</si>
  <si>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</si>
  <si>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</si>
  <si>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</si>
  <si>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</si>
  <si>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</si>
  <si>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</si>
  <si>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</si>
  <si>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</si>
  <si>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</si>
  <si>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</si>
  <si>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</si>
  <si>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</si>
  <si>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</si>
  <si>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</si>
  <si>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</si>
  <si>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</si>
  <si>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</si>
  <si>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</si>
  <si>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</si>
  <si>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</si>
  <si>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</si>
  <si>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</si>
  <si>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</si>
  <si>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</si>
  <si>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</si>
  <si>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</si>
  <si>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</si>
  <si>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</si>
  <si>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</si>
  <si>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</si>
  <si>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</si>
  <si>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</si>
  <si>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</si>
  <si>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</si>
  <si>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</si>
  <si>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</si>
  <si>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</si>
  <si>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</si>
  <si>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</si>
  <si>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</si>
  <si>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</si>
  <si>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</si>
  <si>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</si>
  <si>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</si>
  <si>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</si>
  <si>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</si>
  <si>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</si>
  <si>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</si>
  <si>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</si>
  <si>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</si>
  <si>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</si>
  <si>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</si>
  <si>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</si>
  <si>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</si>
  <si>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</si>
  <si>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</si>
  <si>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</si>
  <si>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</si>
  <si>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</si>
  <si>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</si>
  <si>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</si>
  <si>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</si>
  <si>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</si>
  <si>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</si>
  <si>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</si>
  <si>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</si>
  <si>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</si>
  <si>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</si>
  <si>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</si>
  <si>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</si>
  <si>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</si>
  <si>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</si>
  <si>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</si>
  <si>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</si>
  <si>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</si>
  <si>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</si>
  <si>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</si>
  <si>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</si>
  <si>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</si>
  <si>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</si>
  <si>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</si>
  <si>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</si>
  <si>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</si>
  <si>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</si>
  <si>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</si>
  <si>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</si>
  <si>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</si>
  <si>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</si>
  <si>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</si>
  <si>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</si>
  <si>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</si>
  <si>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</si>
  <si>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</si>
  <si>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</si>
  <si>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</si>
  <si>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</si>
  <si>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</si>
  <si>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</si>
  <si>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</si>
  <si>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</si>
  <si>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</si>
  <si>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</si>
  <si>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</si>
  <si>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</si>
  <si>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</si>
  <si>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</si>
  <si>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</si>
  <si>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</si>
  <si>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</si>
  <si>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</si>
  <si>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</si>
  <si>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</si>
  <si>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</si>
  <si>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</si>
  <si>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</si>
  <si>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</si>
  <si>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</si>
  <si>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</si>
  <si>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</si>
  <si>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</si>
  <si>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</si>
  <si>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</si>
  <si>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</si>
  <si>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</si>
  <si>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</si>
  <si>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</si>
  <si>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</si>
  <si>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</si>
  <si>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</si>
  <si>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</si>
  <si>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</si>
  <si>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</si>
  <si>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</si>
  <si>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</si>
  <si>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</si>
  <si>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</si>
  <si>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</si>
  <si>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</si>
  <si>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</si>
  <si>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</si>
  <si>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</si>
  <si>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</si>
  <si>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</si>
  <si>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</si>
  <si>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</si>
  <si>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</si>
  <si>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</si>
  <si>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</si>
  <si>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</si>
  <si>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</si>
  <si>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</si>
  <si>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</si>
  <si>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</si>
  <si>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</si>
  <si>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</si>
  <si>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</si>
  <si>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</si>
  <si>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</si>
  <si>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</si>
  <si>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</si>
  <si>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</si>
  <si>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</si>
  <si>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</si>
  <si>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</si>
  <si>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</si>
  <si>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</si>
  <si>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</si>
  <si>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</si>
  <si>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</si>
  <si>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</si>
  <si>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</si>
  <si>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</si>
  <si>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</si>
  <si>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</si>
  <si>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</si>
  <si>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</si>
  <si>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</si>
  <si>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</si>
  <si>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</si>
  <si>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</si>
  <si>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</si>
  <si>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</si>
  <si>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</si>
  <si>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</si>
  <si>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</si>
  <si>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</si>
  <si>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</si>
  <si>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</si>
  <si>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</si>
  <si>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</si>
  <si>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</si>
  <si>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</si>
  <si>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</si>
  <si>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</si>
  <si>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</si>
  <si>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</si>
  <si>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</si>
  <si>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</si>
  <si>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</si>
  <si>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</si>
  <si>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</si>
  <si>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</si>
  <si>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</si>
  <si>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</si>
  <si>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</si>
  <si>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</si>
  <si>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</si>
  <si>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</si>
  <si>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</si>
  <si>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</si>
  <si>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</si>
  <si>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</si>
  <si>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</si>
  <si>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</si>
  <si>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</si>
  <si>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</si>
  <si>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</si>
  <si>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</si>
  <si>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</si>
  <si>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</si>
  <si>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</si>
  <si>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</si>
  <si>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</si>
  <si>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</si>
  <si>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</si>
  <si>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</si>
  <si>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</si>
  <si>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</si>
  <si>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</si>
  <si>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</si>
  <si>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</si>
  <si>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</si>
  <si>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</si>
  <si>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</si>
  <si>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</si>
  <si>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</si>
  <si>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</si>
  <si>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</si>
  <si>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</si>
  <si>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</si>
  <si>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</si>
  <si>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</si>
  <si>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</si>
  <si>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</si>
  <si>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</si>
  <si>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</si>
  <si>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</si>
  <si>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</si>
  <si>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</si>
  <si>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</si>
  <si>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</si>
  <si>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</si>
  <si>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</si>
  <si>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</si>
  <si>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</si>
  <si>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</si>
  <si>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</si>
  <si>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</si>
  <si>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</si>
  <si>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</si>
  <si>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</si>
  <si>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</si>
  <si>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</si>
  <si>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</si>
  <si>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</si>
  <si>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</si>
  <si>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</si>
  <si>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</si>
  <si>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</si>
  <si>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</si>
  <si>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</si>
  <si>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</si>
  <si>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</si>
  <si>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</si>
  <si>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</si>
  <si>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</si>
  <si>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</si>
  <si>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</si>
  <si>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</si>
  <si>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</si>
  <si>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</si>
  <si>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</si>
  <si>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</si>
  <si>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</si>
  <si>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</si>
  <si>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</si>
  <si>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</si>
  <si>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</si>
  <si>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</si>
  <si>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</si>
  <si>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</si>
  <si>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</si>
  <si>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</si>
  <si>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</si>
  <si>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</si>
  <si>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</si>
  <si>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</si>
  <si>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</si>
  <si>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</si>
  <si>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</si>
  <si>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</si>
  <si>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</si>
  <si>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</si>
  <si>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</si>
  <si>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</si>
  <si>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</si>
  <si>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</si>
  <si>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</si>
  <si>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</si>
  <si>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</si>
  <si>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</si>
  <si>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</si>
  <si>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</si>
  <si>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</si>
  <si>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</si>
  <si>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</si>
  <si>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</si>
  <si>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</si>
  <si>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</si>
  <si>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</si>
  <si>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</si>
  <si>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</si>
  <si>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</si>
  <si>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</si>
  <si>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</si>
  <si>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</si>
  <si>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</si>
  <si>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</si>
  <si>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</si>
  <si>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</si>
  <si>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</si>
  <si>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</si>
  <si>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</si>
  <si>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</si>
  <si>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</si>
  <si>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</si>
  <si>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</si>
  <si>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</si>
  <si>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</si>
  <si>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</si>
  <si>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</si>
  <si>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</si>
  <si>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</si>
  <si>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</si>
  <si>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</si>
  <si>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</si>
  <si>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</si>
  <si>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</si>
  <si>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</si>
  <si>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</si>
  <si>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</si>
  <si>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</si>
  <si>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</si>
  <si>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</si>
  <si>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</si>
  <si>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</si>
  <si>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</si>
  <si>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</si>
  <si>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</si>
  <si>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</si>
  <si>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</si>
  <si>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</si>
  <si>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</si>
  <si>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</si>
  <si>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</si>
  <si>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</si>
  <si>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</si>
  <si>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</si>
  <si>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</si>
  <si>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</si>
  <si>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</si>
  <si>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</si>
  <si>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</si>
  <si>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</si>
  <si>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</si>
  <si>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</si>
  <si>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</si>
  <si>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</si>
  <si>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</si>
  <si>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</si>
  <si>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</si>
  <si>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</si>
  <si>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</si>
  <si>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</si>
  <si>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</si>
  <si>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</si>
  <si>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</si>
  <si>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</si>
  <si>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</si>
  <si>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</si>
  <si>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</si>
  <si>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</si>
  <si>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</si>
  <si>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</si>
  <si>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</si>
  <si>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</si>
  <si>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</si>
  <si>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</si>
  <si>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</si>
  <si>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</si>
  <si>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</si>
  <si>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</si>
  <si>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</si>
  <si>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</si>
  <si>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</si>
  <si>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</si>
  <si>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</si>
  <si>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</si>
  <si>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</si>
  <si>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</si>
  <si>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</si>
  <si>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</si>
  <si>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</si>
  <si>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</si>
  <si>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</si>
  <si>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</si>
  <si>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</si>
  <si>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</si>
  <si>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</si>
  <si>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</si>
  <si>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</si>
  <si>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</si>
  <si>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</si>
  <si>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</si>
  <si>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</si>
  <si>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</si>
  <si>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</si>
  <si>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</si>
  <si>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</si>
  <si>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</si>
  <si>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</si>
  <si>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</si>
  <si>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</si>
  <si>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</si>
  <si>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</si>
  <si>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</si>
  <si>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</si>
  <si>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</si>
  <si>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</si>
  <si>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</si>
  <si>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</si>
  <si>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</si>
  <si>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</si>
  <si>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</si>
  <si>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</si>
  <si>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</si>
  <si>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</si>
  <si>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</si>
  <si>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</si>
  <si>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</si>
  <si>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</si>
  <si>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</si>
  <si>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</si>
  <si>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</si>
  <si>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</si>
  <si>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</si>
  <si>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</si>
  <si>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</si>
  <si>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</si>
  <si>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</si>
  <si>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</si>
  <si>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</si>
  <si>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</si>
  <si>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</si>
  <si>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</si>
  <si>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</si>
  <si>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</si>
  <si>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</si>
  <si>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</si>
  <si>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</si>
  <si>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</si>
  <si>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</si>
  <si>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</si>
  <si>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</si>
  <si>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</si>
  <si>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</si>
  <si>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</si>
  <si>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</si>
  <si>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</si>
  <si>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</si>
  <si>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</si>
  <si>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</si>
  <si>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</si>
  <si>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</si>
  <si>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</si>
  <si>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</si>
  <si>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</si>
  <si>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</si>
  <si>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</si>
  <si>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</si>
  <si>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</si>
  <si>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</si>
  <si>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</si>
  <si>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</si>
  <si>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</si>
  <si>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</si>
  <si>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</si>
  <si>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</si>
  <si>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</si>
  <si>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</si>
  <si>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</si>
  <si>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</si>
  <si>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</si>
  <si>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</si>
  <si>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</si>
  <si>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</si>
  <si>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</si>
  <si>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</si>
  <si>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</si>
  <si>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</si>
  <si>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</si>
  <si>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</si>
  <si>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</si>
  <si>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</si>
  <si>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</si>
  <si>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</si>
  <si>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</si>
  <si>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</si>
  <si>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</si>
  <si>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</si>
  <si>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</si>
  <si>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</si>
  <si>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</si>
  <si>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</si>
  <si>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</si>
  <si>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</si>
  <si>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</si>
  <si>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</si>
  <si>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</si>
  <si>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</si>
  <si>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</si>
  <si>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</si>
  <si>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</si>
  <si>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</si>
  <si>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</si>
  <si>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</si>
  <si>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</si>
  <si>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</si>
  <si>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</si>
  <si>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</si>
  <si>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</si>
  <si>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</si>
  <si>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</si>
  <si>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</si>
  <si>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</si>
  <si>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</si>
  <si>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</si>
  <si>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</si>
  <si>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</si>
  <si>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</si>
  <si>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</si>
  <si>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</si>
  <si>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</si>
  <si>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</si>
  <si>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</si>
  <si>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</si>
  <si>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</si>
  <si>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</si>
  <si>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</si>
  <si>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</si>
  <si>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</si>
  <si>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</si>
  <si>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</si>
  <si>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</si>
  <si>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</si>
  <si>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</si>
  <si>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</si>
  <si>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</si>
  <si>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</si>
  <si>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</si>
  <si>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</si>
  <si>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</si>
  <si>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</si>
  <si>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</si>
  <si>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</si>
  <si>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</si>
  <si>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</si>
  <si>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</si>
  <si>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</si>
  <si>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</si>
  <si>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</si>
  <si>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</si>
  <si>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</si>
  <si>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</si>
  <si>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</si>
  <si>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</si>
  <si>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</si>
  <si>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</si>
  <si>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</si>
  <si>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</si>
  <si>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</si>
  <si>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</si>
  <si>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</si>
  <si>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</si>
  <si>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</si>
  <si>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</si>
  <si>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</si>
  <si>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</si>
  <si>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</si>
  <si>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</si>
  <si>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</si>
  <si>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</si>
  <si>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</si>
  <si>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</si>
  <si>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</si>
  <si>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</si>
  <si>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</si>
  <si>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</si>
  <si>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</si>
  <si>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</si>
  <si>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</si>
  <si>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</si>
  <si>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</si>
  <si>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</si>
  <si>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</si>
  <si>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</si>
  <si>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</si>
  <si>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</si>
  <si>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</si>
  <si>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</si>
  <si>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</si>
  <si>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</si>
  <si>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</si>
  <si>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</si>
  <si>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</si>
  <si>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</si>
  <si>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</si>
  <si>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</si>
  <si>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</si>
  <si>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</si>
  <si>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</si>
  <si>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</si>
  <si>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</si>
  <si>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</si>
  <si>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</si>
  <si>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</si>
  <si>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</si>
  <si>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</si>
  <si>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</si>
  <si>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</si>
  <si>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</si>
  <si>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</si>
  <si>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</si>
  <si>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</si>
  <si>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</si>
  <si>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</si>
  <si>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</si>
  <si>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</si>
  <si>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</si>
  <si>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</si>
  <si>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</si>
  <si>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</si>
  <si>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</si>
  <si>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</si>
  <si>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</si>
  <si>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</si>
  <si>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</si>
  <si>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</si>
  <si>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</si>
  <si>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</si>
  <si>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</si>
  <si>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</si>
  <si>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</si>
  <si>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</si>
  <si>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</si>
  <si>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</si>
  <si>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</si>
  <si>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</si>
  <si>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</si>
  <si>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</si>
  <si>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</si>
  <si>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</si>
  <si>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</si>
  <si>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</si>
  <si>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</si>
  <si>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</si>
  <si>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</si>
  <si>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</si>
  <si>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</si>
  <si>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</si>
  <si>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</si>
  <si>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</si>
  <si>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</si>
  <si>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</si>
  <si>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</si>
  <si>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</si>
  <si>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</si>
  <si>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</si>
  <si>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</si>
  <si>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</si>
  <si>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</si>
  <si>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</si>
  <si>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</si>
  <si>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</si>
  <si>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</si>
  <si>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</si>
  <si>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</si>
  <si>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</si>
  <si>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</si>
  <si>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</si>
  <si>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</si>
  <si>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</si>
  <si>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</si>
  <si>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</si>
  <si>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</si>
  <si>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</si>
  <si>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</si>
  <si>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</si>
  <si>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</si>
  <si>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</si>
  <si>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</si>
  <si>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</si>
  <si>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</si>
  <si>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</si>
  <si>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</si>
  <si>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</si>
  <si>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</si>
  <si>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</si>
  <si>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</si>
  <si>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</si>
  <si>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</si>
  <si>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</si>
  <si>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</si>
  <si>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</si>
  <si>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</si>
  <si>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</si>
  <si>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</si>
  <si>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</si>
  <si>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</si>
  <si>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</si>
  <si>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</si>
  <si>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</si>
  <si>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</si>
  <si>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</si>
  <si>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</si>
  <si>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</si>
  <si>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</si>
  <si>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</si>
  <si>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</si>
  <si>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</si>
  <si>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</si>
  <si>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</si>
  <si>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</si>
  <si>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</si>
  <si>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</si>
  <si>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</si>
  <si>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</si>
  <si>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</si>
  <si>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</si>
  <si>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</si>
  <si>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</si>
  <si>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</si>
  <si>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</si>
  <si>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</si>
  <si>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</si>
  <si>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</si>
  <si>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</si>
  <si>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</si>
  <si>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</si>
  <si>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</si>
  <si>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</si>
  <si>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</si>
  <si>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</si>
  <si>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</si>
  <si>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</si>
  <si>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</si>
  <si>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</si>
  <si>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</si>
  <si>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</si>
  <si>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</si>
  <si>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</si>
  <si>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</si>
  <si>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</si>
  <si>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</si>
  <si>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</si>
  <si>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</si>
  <si>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</si>
  <si>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</si>
  <si>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</si>
  <si>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</si>
  <si>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</si>
  <si>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</si>
  <si>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</si>
  <si>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</si>
  <si>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</si>
  <si>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</si>
  <si>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</si>
  <si>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</si>
  <si>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</si>
  <si>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</si>
  <si>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</si>
  <si>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</si>
  <si>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</si>
  <si>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</si>
  <si>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</si>
  <si>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</si>
  <si>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</si>
  <si>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</si>
  <si>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</si>
  <si>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</si>
  <si>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</si>
  <si>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</si>
  <si>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</si>
  <si>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</si>
  <si>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</si>
  <si>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</si>
  <si>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</si>
  <si>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</si>
  <si>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</si>
  <si>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</si>
  <si>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</si>
  <si>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</si>
  <si>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</si>
  <si>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</si>
  <si>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</si>
  <si>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</si>
  <si>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</si>
  <si>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</si>
  <si>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</si>
  <si>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</si>
  <si>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</si>
  <si>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</si>
  <si>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</si>
  <si>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</si>
  <si>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</si>
  <si>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</si>
  <si>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</si>
  <si>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</si>
  <si>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</si>
  <si>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</si>
  <si>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</si>
  <si>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</si>
  <si>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</si>
  <si>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</si>
  <si>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</si>
  <si>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</si>
  <si>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</si>
  <si>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</si>
  <si>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</si>
  <si>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</si>
  <si>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</si>
  <si>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</si>
  <si>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</si>
  <si>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</si>
  <si>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</si>
  <si>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</si>
  <si>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</si>
  <si>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</si>
  <si>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</si>
  <si>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</si>
  <si>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</si>
  <si>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</si>
  <si>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</si>
  <si>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</si>
  <si>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</si>
  <si>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</si>
  <si>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</si>
  <si>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</si>
  <si>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</si>
  <si>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</si>
  <si>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</si>
  <si>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</si>
  <si>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</si>
  <si>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</si>
  <si>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</si>
  <si>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</si>
  <si>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</si>
  <si>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</si>
  <si>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</si>
  <si>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</si>
  <si>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</si>
  <si>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</si>
  <si>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</si>
  <si>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</si>
  <si>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</si>
  <si>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</si>
  <si>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</si>
  <si>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</si>
  <si>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</si>
  <si>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</si>
  <si>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</si>
  <si>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</si>
  <si>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</si>
  <si>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</si>
  <si>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</si>
  <si>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</si>
  <si>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</si>
  <si>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</si>
  <si>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</si>
  <si>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</si>
  <si>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</si>
  <si>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</si>
  <si>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</si>
  <si>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</si>
  <si>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</si>
  <si>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</si>
  <si>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</si>
  <si>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</si>
  <si>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</si>
  <si>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</si>
  <si>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</si>
  <si>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</si>
  <si>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</si>
  <si>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</si>
  <si>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</si>
  <si>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</si>
  <si>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</si>
  <si>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</si>
  <si>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</si>
  <si>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</si>
  <si>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</si>
  <si>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</si>
  <si>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</si>
  <si>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</si>
  <si>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</si>
  <si>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</si>
  <si>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</si>
  <si>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</si>
  <si>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</si>
  <si>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</si>
  <si>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</si>
  <si>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</si>
  <si>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</si>
  <si>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</si>
  <si>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</si>
  <si>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</si>
  <si>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</si>
  <si>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</si>
  <si>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</si>
  <si>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</si>
  <si>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</si>
  <si>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</si>
  <si>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</si>
  <si>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</si>
  <si>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</si>
  <si>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</si>
  <si>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</si>
  <si>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</si>
  <si>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</si>
  <si>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</si>
  <si>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</si>
  <si>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</si>
  <si>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</si>
  <si>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</si>
  <si>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</si>
  <si>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</si>
  <si>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</si>
  <si>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</si>
  <si>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</si>
  <si>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</si>
  <si>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</si>
  <si>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</si>
  <si>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</si>
  <si>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</si>
  <si>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</si>
  <si>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</si>
  <si>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</si>
  <si>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</si>
  <si>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</si>
  <si>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</si>
  <si>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</si>
  <si>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</si>
  <si>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</si>
  <si>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</si>
  <si>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</si>
  <si>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</si>
  <si>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</si>
  <si>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</si>
  <si>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</si>
  <si>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</si>
  <si>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</si>
  <si>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</si>
  <si>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</si>
  <si>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</si>
  <si>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</si>
  <si>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</si>
  <si>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</si>
  <si>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</si>
  <si>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</si>
  <si>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</si>
  <si>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</si>
  <si>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</si>
  <si>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</si>
  <si>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</si>
  <si>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</si>
  <si>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</si>
  <si>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</si>
  <si>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</si>
  <si>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</si>
  <si>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</si>
  <si>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</si>
  <si>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</si>
  <si>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</si>
  <si>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</si>
  <si>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</si>
  <si>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</si>
  <si>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</si>
  <si>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</si>
  <si>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</si>
  <si>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</si>
  <si>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</si>
  <si>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</si>
  <si>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</si>
  <si>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</si>
  <si>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</si>
  <si>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</si>
  <si>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</si>
  <si>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</si>
  <si>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</si>
  <si>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</si>
  <si>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</si>
  <si>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</si>
  <si>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</si>
  <si>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</si>
  <si>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</si>
  <si>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</si>
  <si>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</si>
  <si>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</si>
  <si>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</si>
  <si>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</si>
  <si>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</si>
  <si>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</si>
  <si>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</si>
  <si>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</si>
  <si>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</si>
  <si>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</si>
  <si>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</si>
  <si>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</si>
  <si>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</si>
  <si>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</si>
  <si>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</si>
  <si>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</si>
  <si>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</si>
  <si>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</si>
  <si>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</si>
  <si>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</si>
  <si>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</si>
  <si>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</si>
  <si>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</si>
  <si>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</si>
  <si>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</si>
  <si>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</si>
  <si>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</si>
  <si>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</si>
  <si>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</si>
  <si>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</si>
  <si>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</si>
  <si>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</si>
  <si>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</si>
  <si>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</si>
  <si>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</si>
  <si>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</si>
  <si>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</si>
  <si>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</si>
  <si>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</si>
  <si>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</si>
  <si>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</si>
  <si>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</si>
  <si>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</si>
  <si>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</si>
  <si>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</si>
  <si>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</si>
  <si>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</si>
  <si>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</si>
  <si>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</si>
  <si>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</si>
  <si>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</si>
  <si>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</si>
  <si>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</si>
  <si>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</si>
  <si>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</si>
  <si>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</si>
  <si>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</si>
  <si>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</si>
  <si>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</si>
  <si>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</si>
  <si>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</si>
  <si>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</si>
  <si>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</si>
  <si>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</si>
  <si>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</si>
  <si>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</si>
  <si>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</si>
  <si>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</si>
  <si>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</si>
  <si>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</si>
  <si>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</si>
  <si>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</si>
  <si>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</si>
  <si>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</si>
  <si>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</si>
  <si>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</si>
  <si>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</si>
  <si>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</si>
  <si>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</si>
  <si>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</si>
  <si>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</si>
  <si>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</si>
  <si>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</si>
  <si>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</si>
  <si>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</si>
  <si>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</si>
  <si>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</si>
  <si>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</si>
  <si>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</si>
  <si>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</si>
  <si>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</si>
  <si>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</si>
  <si>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</si>
  <si>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</si>
  <si>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</si>
  <si>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</si>
  <si>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</si>
  <si>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</si>
  <si>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</si>
  <si>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</si>
  <si>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</si>
  <si>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</si>
  <si>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</si>
  <si>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</si>
  <si>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</si>
  <si>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</si>
  <si>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</si>
  <si>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</si>
  <si>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</si>
  <si>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</si>
  <si>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</si>
  <si>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</si>
  <si>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</si>
  <si>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</si>
  <si>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</si>
  <si>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</si>
  <si>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</si>
  <si>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</si>
  <si>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</si>
  <si>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</si>
  <si>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</si>
  <si>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</si>
  <si>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</si>
  <si>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</si>
  <si>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</si>
  <si>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</si>
  <si>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</si>
  <si>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</si>
  <si>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</si>
  <si>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</si>
  <si>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</si>
  <si>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</si>
  <si>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</si>
  <si>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</si>
  <si>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</si>
  <si>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</si>
  <si>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</si>
  <si>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</si>
  <si>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</si>
  <si>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</si>
  <si>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</si>
  <si>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</si>
  <si>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</si>
  <si>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</si>
  <si>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</si>
  <si>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</si>
  <si>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</si>
  <si>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</si>
  <si>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</si>
  <si>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</si>
  <si>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</si>
  <si>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</si>
  <si>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</si>
  <si>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</si>
  <si>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</si>
  <si>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</si>
  <si>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</si>
  <si>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</si>
  <si>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</si>
  <si>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</si>
  <si>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</si>
  <si>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</si>
  <si>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</si>
  <si>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</si>
  <si>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</si>
  <si>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</si>
  <si>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</si>
  <si>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</si>
  <si>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</si>
  <si>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</si>
  <si>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</si>
  <si>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</si>
  <si>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</si>
  <si>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</si>
  <si>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</si>
  <si>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</si>
  <si>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</si>
  <si>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</si>
  <si>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</si>
  <si>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</si>
  <si>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</si>
  <si>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</si>
  <si>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</si>
  <si>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</si>
  <si>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</si>
  <si>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</si>
  <si>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</si>
  <si>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</si>
  <si>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</si>
  <si>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</si>
  <si>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</si>
  <si>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</si>
  <si>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</si>
  <si>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</si>
  <si>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</si>
  <si>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</si>
  <si>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</si>
  <si>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</si>
  <si>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</si>
  <si>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</si>
  <si>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</si>
  <si>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</si>
  <si>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</si>
  <si>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</si>
  <si>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</si>
  <si>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</si>
  <si>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</si>
  <si>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</si>
  <si>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</si>
  <si>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</si>
  <si>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</si>
  <si>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</si>
  <si>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</si>
  <si>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</si>
  <si>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</si>
  <si>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</si>
  <si>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</si>
  <si>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</si>
  <si>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</si>
  <si>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</si>
  <si>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</si>
  <si>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</si>
  <si>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</si>
  <si>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</si>
  <si>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</si>
  <si>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</si>
  <si>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</si>
  <si>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</si>
  <si>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</si>
  <si>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</si>
  <si>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</si>
  <si>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</si>
  <si>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</si>
  <si>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</si>
  <si>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</si>
  <si>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</si>
  <si>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</si>
  <si>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</si>
  <si>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</si>
  <si>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</si>
  <si>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</si>
  <si>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</si>
  <si>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</si>
  <si>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</si>
  <si>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</si>
  <si>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</si>
  <si>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</si>
  <si>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</si>
  <si>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</si>
  <si>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</si>
  <si>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</si>
  <si>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</si>
  <si>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</si>
  <si>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</si>
  <si>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</si>
  <si>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</si>
  <si>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</si>
  <si>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</si>
  <si>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</si>
  <si>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</si>
  <si>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</si>
  <si>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</si>
  <si>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</si>
  <si>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</si>
  <si>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</si>
  <si>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</si>
  <si>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</si>
  <si>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</si>
  <si>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</si>
  <si>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</si>
  <si>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</si>
  <si>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</si>
  <si>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</si>
  <si>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</si>
  <si>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</si>
  <si>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</si>
  <si>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</si>
  <si>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</si>
  <si>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</si>
  <si>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</si>
  <si>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</si>
  <si>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</si>
  <si>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</si>
  <si>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</si>
  <si>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</si>
  <si>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</si>
  <si>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</si>
  <si>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</si>
  <si>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</si>
  <si>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</si>
  <si>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</si>
  <si>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</si>
  <si>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</si>
  <si>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</si>
  <si>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</si>
  <si>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</si>
  <si>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</si>
  <si>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</si>
  <si>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</si>
  <si>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</si>
  <si>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</si>
  <si>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</si>
  <si>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</si>
  <si>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</si>
  <si>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</si>
  <si>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</si>
  <si>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</si>
  <si>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</si>
  <si>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</si>
  <si>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</si>
  <si>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</si>
  <si>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</si>
  <si>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</si>
  <si>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</si>
  <si>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</si>
  <si>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</si>
  <si>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</si>
  <si>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</si>
  <si>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</si>
  <si>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</si>
  <si>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</si>
  <si>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</si>
  <si>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</si>
  <si>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</si>
  <si>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</si>
  <si>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</si>
  <si>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</si>
  <si>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</si>
  <si>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</si>
  <si>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</si>
  <si>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</si>
  <si>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</si>
  <si>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</si>
  <si>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</si>
  <si>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</si>
  <si>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</si>
  <si>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</si>
  <si>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</si>
  <si>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</si>
  <si>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</si>
  <si>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</si>
  <si>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</si>
  <si>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</si>
  <si>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</si>
  <si>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</si>
  <si>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</si>
  <si>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</si>
  <si>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</si>
  <si>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</si>
  <si>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</si>
  <si>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</si>
  <si>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</si>
  <si>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</si>
  <si>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</si>
  <si>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</si>
  <si>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</si>
  <si>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</si>
  <si>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</si>
  <si>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</si>
  <si>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</si>
  <si>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</si>
  <si>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</si>
  <si>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</si>
  <si>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</si>
  <si>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</si>
  <si>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</si>
  <si>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</si>
  <si>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</si>
  <si>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</si>
  <si>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</si>
  <si>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</si>
  <si>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</si>
  <si>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</si>
  <si>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</si>
  <si>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</si>
  <si>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</si>
  <si>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</si>
  <si>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</si>
  <si>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</si>
  <si>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</si>
  <si>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</si>
  <si>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</si>
  <si>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</si>
  <si>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</si>
  <si>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</si>
  <si>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</si>
  <si>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</si>
  <si>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</si>
  <si>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</si>
  <si>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</si>
  <si>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</si>
  <si>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</si>
  <si>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</si>
  <si>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</si>
  <si>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</si>
  <si>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</si>
  <si>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</si>
  <si>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</si>
  <si>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</si>
  <si>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</si>
  <si>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</si>
  <si>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</si>
  <si>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</si>
  <si>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</si>
  <si>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</si>
  <si>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</si>
  <si>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</si>
  <si>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</si>
  <si>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</si>
  <si>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</si>
  <si>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</si>
  <si>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</si>
  <si>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</si>
  <si>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</si>
  <si>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</si>
  <si>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</si>
  <si>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</si>
  <si>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</si>
  <si>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</si>
  <si>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</si>
  <si>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</si>
  <si>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</si>
  <si>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</si>
  <si>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</si>
  <si>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</si>
  <si>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</si>
  <si>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</si>
  <si>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</si>
  <si>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</si>
  <si>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</si>
  <si>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</si>
  <si>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</si>
  <si>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</si>
  <si>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</si>
  <si>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</si>
  <si>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</si>
  <si>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</si>
  <si>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</si>
  <si>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</si>
  <si>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</si>
  <si>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</si>
  <si>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</si>
  <si>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</si>
  <si>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</si>
  <si>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</si>
  <si>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</si>
  <si>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</si>
  <si>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</si>
  <si>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</si>
  <si>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</si>
  <si>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</si>
  <si>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</si>
  <si>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</si>
  <si>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</si>
  <si>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</si>
  <si>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</si>
  <si>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</si>
  <si>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</si>
  <si>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</si>
  <si>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</si>
  <si>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</si>
  <si>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</si>
  <si>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</si>
  <si>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</si>
  <si>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</si>
  <si>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</si>
  <si>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</si>
  <si>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</si>
  <si>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</si>
  <si>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</si>
  <si>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</si>
  <si>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</si>
  <si>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</si>
  <si>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</si>
  <si>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</si>
  <si>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</si>
  <si>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</si>
  <si>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</si>
  <si>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</si>
  <si>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</si>
  <si>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</si>
  <si>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</si>
  <si>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</si>
  <si>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</si>
  <si>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</si>
  <si>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</si>
  <si>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</si>
  <si>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</si>
  <si>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</si>
  <si>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</si>
  <si>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</si>
  <si>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</si>
  <si>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</si>
  <si>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</si>
  <si>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</si>
  <si>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</si>
  <si>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</si>
  <si>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</si>
  <si>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</si>
  <si>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</si>
  <si>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</si>
  <si>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</si>
  <si>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</si>
  <si>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</si>
  <si>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</si>
  <si>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</si>
  <si>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</si>
  <si>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</si>
  <si>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</si>
  <si>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</si>
  <si>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</si>
  <si>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</si>
  <si>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</si>
  <si>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</si>
  <si>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</si>
  <si>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</si>
  <si>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</si>
  <si>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</si>
  <si>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</si>
  <si>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</si>
  <si>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</si>
  <si>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</si>
  <si>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</si>
  <si>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</si>
  <si>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</si>
  <si>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</si>
  <si>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</si>
  <si>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</si>
  <si>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</si>
  <si>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</si>
  <si>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</si>
  <si>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</si>
  <si>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</si>
  <si>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</si>
  <si>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</si>
  <si>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</si>
  <si>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</si>
  <si>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</si>
  <si>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</si>
  <si>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</si>
  <si>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</si>
  <si>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</si>
  <si>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</si>
  <si>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</si>
  <si>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</si>
  <si>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</si>
  <si>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</si>
  <si>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</si>
  <si>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</si>
  <si>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</si>
  <si>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</si>
  <si>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</si>
  <si>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</si>
  <si>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</si>
  <si>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</si>
  <si>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</si>
  <si>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</si>
  <si>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</si>
  <si>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</si>
  <si>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</si>
  <si>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</si>
  <si>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</si>
  <si>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</si>
  <si>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</si>
  <si>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</si>
  <si>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</si>
  <si>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</si>
  <si>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</si>
  <si>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</si>
  <si>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</si>
  <si>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</si>
  <si>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</si>
  <si>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</si>
  <si>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</si>
  <si>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</si>
  <si>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</si>
  <si>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</si>
  <si>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</si>
  <si>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</si>
  <si>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</si>
  <si>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</si>
  <si>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</si>
  <si>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</si>
  <si>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</si>
  <si>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</si>
  <si>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</si>
  <si>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</si>
  <si>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</si>
  <si>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</si>
  <si>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</si>
  <si>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</si>
  <si>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</si>
  <si>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</si>
  <si>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</si>
  <si>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</si>
  <si>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</si>
  <si>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</si>
  <si>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</si>
  <si>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</si>
  <si>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</si>
  <si>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</si>
  <si>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</si>
  <si>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</si>
  <si>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</si>
  <si>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</si>
  <si>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</si>
  <si>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</si>
  <si>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</si>
  <si>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</si>
  <si>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</si>
  <si>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</si>
  <si>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</si>
  <si>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</si>
  <si>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</si>
  <si>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</si>
  <si>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</si>
  <si>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</si>
  <si>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</si>
  <si>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</si>
  <si>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</si>
  <si>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</si>
  <si>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</si>
  <si>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</si>
  <si>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</si>
  <si>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</si>
  <si>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</si>
  <si>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</si>
  <si>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</si>
  <si>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</si>
  <si>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</si>
  <si>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</si>
  <si>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</si>
  <si>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</si>
  <si>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</si>
  <si>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</si>
  <si>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</si>
  <si>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</si>
  <si>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</si>
  <si>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</si>
  <si>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</si>
  <si>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</si>
  <si>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</si>
  <si>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</si>
  <si>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</si>
  <si>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</si>
  <si>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</si>
  <si>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</si>
  <si>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</si>
  <si>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</si>
  <si>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</si>
  <si>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</si>
  <si>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</si>
  <si>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</si>
  <si>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</si>
  <si>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</si>
  <si>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</si>
  <si>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</si>
  <si>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</si>
  <si>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</si>
  <si>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</si>
  <si>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</si>
  <si>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</si>
  <si>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</si>
  <si>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</si>
  <si>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</si>
  <si>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</si>
  <si>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</si>
  <si>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</si>
  <si>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</si>
  <si>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</si>
  <si>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</si>
  <si>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</si>
  <si>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</si>
  <si>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</si>
  <si>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</si>
  <si>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</si>
  <si>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</si>
  <si>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</si>
  <si>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</si>
  <si>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</si>
  <si>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</si>
  <si>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</si>
  <si>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</si>
  <si>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</si>
  <si>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</si>
  <si>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</si>
  <si>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</si>
  <si>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</si>
  <si>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</si>
  <si>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</si>
  <si>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</si>
  <si>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</si>
  <si>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</si>
  <si>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</si>
  <si>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</si>
  <si>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</si>
  <si>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</si>
  <si>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</si>
  <si>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</si>
  <si>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</si>
  <si>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</si>
  <si>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</si>
  <si>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</si>
  <si>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</si>
  <si>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</si>
  <si>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</si>
  <si>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</si>
  <si>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</si>
  <si>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</si>
  <si>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</si>
  <si>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</si>
  <si>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</si>
  <si>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</si>
  <si>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</si>
  <si>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</si>
  <si>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</si>
  <si>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</si>
  <si>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</si>
  <si>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</si>
  <si>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</si>
  <si>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</si>
  <si>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</si>
  <si>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</si>
  <si>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</si>
  <si>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</si>
  <si>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</si>
  <si>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</si>
  <si>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</si>
  <si>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</si>
  <si>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</si>
  <si>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</si>
  <si>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</si>
  <si>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</si>
  <si>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</si>
  <si>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</si>
  <si>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</si>
  <si>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</si>
  <si>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</si>
  <si>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</si>
  <si>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</si>
  <si>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</si>
  <si>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</si>
  <si>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</si>
  <si>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</si>
  <si>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</si>
  <si>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</si>
  <si>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</si>
  <si>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</si>
  <si>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</si>
  <si>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</si>
  <si>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</si>
  <si>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</si>
  <si>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</si>
  <si>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</si>
  <si>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</si>
  <si>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</si>
  <si>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</si>
  <si>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</si>
  <si>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</si>
  <si>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</si>
  <si>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</si>
  <si>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</si>
  <si>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</si>
  <si>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</si>
  <si>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</si>
  <si>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</si>
  <si>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</si>
  <si>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</si>
  <si>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</si>
  <si>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</si>
  <si>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</si>
  <si>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</si>
  <si>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</si>
  <si>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</si>
  <si>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</si>
  <si>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</si>
  <si>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</si>
  <si>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</si>
  <si>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</si>
  <si>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</si>
  <si>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</si>
  <si>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</si>
  <si>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</si>
  <si>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</si>
  <si>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</si>
  <si>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</si>
  <si>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</si>
  <si>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</si>
  <si>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</si>
  <si>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</si>
  <si>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</si>
  <si>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</si>
  <si>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</si>
  <si>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</si>
  <si>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</si>
  <si>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</si>
  <si>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</si>
  <si>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</si>
  <si>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</si>
  <si>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</si>
  <si>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</si>
  <si>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</si>
  <si>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</si>
  <si>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</si>
  <si>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</si>
  <si>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</si>
  <si>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</si>
  <si>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</si>
  <si>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</si>
  <si>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</si>
  <si>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</si>
  <si>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</si>
  <si>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</si>
  <si>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</si>
  <si>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</si>
  <si>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</si>
  <si>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</si>
  <si>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</si>
  <si>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</si>
  <si>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</si>
  <si>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</si>
  <si>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</si>
  <si>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</si>
  <si>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</si>
  <si>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</si>
  <si>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</si>
  <si>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</si>
  <si>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</si>
  <si>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</si>
  <si>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</si>
  <si>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</si>
  <si>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</si>
  <si>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</si>
  <si>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</si>
  <si>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</si>
  <si>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</si>
  <si>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</si>
  <si>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</si>
  <si>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</si>
  <si>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</si>
  <si>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</si>
  <si>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</si>
  <si>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</si>
  <si>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</si>
  <si>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</si>
  <si>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</si>
  <si>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</si>
  <si>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</si>
  <si>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</si>
  <si>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</si>
  <si>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</si>
  <si>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</si>
  <si>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</si>
  <si>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</si>
  <si>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</si>
  <si>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</si>
  <si>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</si>
  <si>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</si>
  <si>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</si>
  <si>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</si>
  <si>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</si>
  <si>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</si>
  <si>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</si>
  <si>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</si>
  <si>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</si>
  <si>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</si>
  <si>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</si>
  <si>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</si>
  <si>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</si>
  <si>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</si>
  <si>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</si>
  <si>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</si>
  <si>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</si>
  <si>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</si>
  <si>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</si>
  <si>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</si>
  <si>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</si>
  <si>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</si>
  <si>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</si>
  <si>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</si>
  <si>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</si>
  <si>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</si>
  <si>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</si>
  <si>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</si>
  <si>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</si>
  <si>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</si>
  <si>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</si>
  <si>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</si>
  <si>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</si>
  <si>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</si>
  <si>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</si>
  <si>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</si>
  <si>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</si>
  <si>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</si>
  <si>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</si>
  <si>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</si>
  <si>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</si>
  <si>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</si>
  <si>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</si>
  <si>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</si>
  <si>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</si>
  <si>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</si>
  <si>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</si>
  <si>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</si>
  <si>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</si>
  <si>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</si>
  <si>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</si>
  <si>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</si>
  <si>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</si>
  <si>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</si>
  <si>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</si>
  <si>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</si>
  <si>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</si>
  <si>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</si>
  <si>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</si>
  <si>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</si>
  <si>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</si>
  <si>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</si>
  <si>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</si>
  <si>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</si>
  <si>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</si>
  <si>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</si>
  <si>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</si>
  <si>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</si>
  <si>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</si>
  <si>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</si>
  <si>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</si>
  <si>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</si>
  <si>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</si>
  <si>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</si>
  <si>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</si>
  <si>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</si>
  <si>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</si>
  <si>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</si>
  <si>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</si>
  <si>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</si>
  <si>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</si>
  <si>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</si>
  <si>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</si>
  <si>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</si>
  <si>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</si>
  <si>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</si>
  <si>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</si>
  <si>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</si>
  <si>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</si>
  <si>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</si>
  <si>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</si>
  <si>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</si>
  <si>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</si>
  <si>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</si>
  <si>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</si>
  <si>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</si>
  <si>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</si>
  <si>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</si>
  <si>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</si>
  <si>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</si>
  <si>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</si>
  <si>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</si>
  <si>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</si>
  <si>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</si>
  <si>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</si>
  <si>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</si>
  <si>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</si>
  <si>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</si>
  <si>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</si>
  <si>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</si>
  <si>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</si>
  <si>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</si>
  <si>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</si>
  <si>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</si>
  <si>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</si>
  <si>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</si>
  <si>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</si>
  <si>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</si>
  <si>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</si>
  <si>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</si>
  <si>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</si>
  <si>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</si>
  <si>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</si>
  <si>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</si>
  <si>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</si>
  <si>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</si>
  <si>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</si>
  <si>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</si>
  <si>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</si>
  <si>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</si>
  <si>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</si>
  <si>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</si>
  <si>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</si>
  <si>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</si>
  <si>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</si>
  <si>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</si>
  <si>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</si>
  <si>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</si>
  <si>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</si>
  <si>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</si>
  <si>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</si>
  <si>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</si>
  <si>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</si>
  <si>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</si>
  <si>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</si>
  <si>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</si>
  <si>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</si>
  <si>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</si>
  <si>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</si>
  <si>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</si>
  <si>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</si>
  <si>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</si>
  <si>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</si>
  <si>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</si>
  <si>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</si>
  <si>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</si>
  <si>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</si>
  <si>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</si>
  <si>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</si>
  <si>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</si>
  <si>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</si>
  <si>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</si>
  <si>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</si>
  <si>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</si>
  <si>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</si>
  <si>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</si>
  <si>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</si>
  <si>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</si>
  <si>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</si>
  <si>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</si>
  <si>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</si>
  <si>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</si>
  <si>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</si>
  <si>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</si>
  <si>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</si>
  <si>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</si>
  <si>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</si>
  <si>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</si>
  <si>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</si>
  <si>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</si>
  <si>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</si>
  <si>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</si>
  <si>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</si>
  <si>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</si>
  <si>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</si>
  <si>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</si>
  <si>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</si>
  <si>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</si>
  <si>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</si>
  <si>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</si>
  <si>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</si>
  <si>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</si>
  <si>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</si>
  <si>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</si>
  <si>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</si>
  <si>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</si>
  <si>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</si>
  <si>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</si>
  <si>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</si>
  <si>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</si>
  <si>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</si>
  <si>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</si>
  <si>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</si>
  <si>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</si>
  <si>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</si>
  <si>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</si>
  <si>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</si>
  <si>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</si>
  <si>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</si>
  <si>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</si>
  <si>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</si>
  <si>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</si>
  <si>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</si>
  <si>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</si>
  <si>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</si>
  <si>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</si>
  <si>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</si>
  <si>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</si>
  <si>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</si>
  <si>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</si>
  <si>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</si>
  <si>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</si>
  <si>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</si>
  <si>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</si>
  <si>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</si>
  <si>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</si>
  <si>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</si>
  <si>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</si>
  <si>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</si>
  <si>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</si>
  <si>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</si>
  <si>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</si>
  <si>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</si>
  <si>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</si>
  <si>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</si>
  <si>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</si>
  <si>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</si>
  <si>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</si>
  <si>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</si>
  <si>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</si>
  <si>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</si>
  <si>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</si>
  <si>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</si>
  <si>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</si>
  <si>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</si>
  <si>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</si>
  <si>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</si>
  <si>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</si>
  <si>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</si>
  <si>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</si>
  <si>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</si>
  <si>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</si>
  <si>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</si>
  <si>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</si>
  <si>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</si>
  <si>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</si>
  <si>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</si>
  <si>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</si>
  <si>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</si>
  <si>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</si>
  <si>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</si>
  <si>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</si>
  <si>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</si>
  <si>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</si>
  <si>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</si>
  <si>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</si>
  <si>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</si>
  <si>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</si>
  <si>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</si>
  <si>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</si>
  <si>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</si>
  <si>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</si>
  <si>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</si>
  <si>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</si>
  <si>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</si>
  <si>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</si>
  <si>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</si>
  <si>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</si>
  <si>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</si>
  <si>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</si>
  <si>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</si>
  <si>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</si>
  <si>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</si>
  <si>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</si>
  <si>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</si>
  <si>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</si>
  <si>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</si>
  <si>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</si>
  <si>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</si>
  <si>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</si>
  <si>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</si>
  <si>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</si>
  <si>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</si>
  <si>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</si>
  <si>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</si>
  <si>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</si>
  <si>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</si>
  <si>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</si>
  <si>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</si>
  <si>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</si>
  <si>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</si>
  <si>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</si>
  <si>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</si>
  <si>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</si>
  <si>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</si>
  <si>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</si>
  <si>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</si>
  <si>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</si>
  <si>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</si>
  <si>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</si>
  <si>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</si>
  <si>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</si>
  <si>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</si>
  <si>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</si>
  <si>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</si>
  <si>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</si>
  <si>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</si>
  <si>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</si>
  <si>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</si>
  <si>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</si>
  <si>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</si>
  <si>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</si>
  <si>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</si>
  <si>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</si>
  <si>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</si>
  <si>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</si>
  <si>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</si>
  <si>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</si>
  <si>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</si>
  <si>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</si>
  <si>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</si>
  <si>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</si>
  <si>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</si>
  <si>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</si>
  <si>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</si>
  <si>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</si>
  <si>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</si>
  <si>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</si>
  <si>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</si>
  <si>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</si>
  <si>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</si>
  <si>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</si>
  <si>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</si>
  <si>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</si>
  <si>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</si>
  <si>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</si>
  <si>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</si>
  <si>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</si>
  <si>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</si>
  <si>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</si>
  <si>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</si>
  <si>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</si>
  <si>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</si>
  <si>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</si>
  <si>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</si>
  <si>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</si>
  <si>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</si>
  <si>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</si>
  <si>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</si>
  <si>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</si>
  <si>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</si>
  <si>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</si>
  <si>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</si>
  <si>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</si>
  <si>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</si>
  <si>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</si>
  <si>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</si>
  <si>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</si>
  <si>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</si>
  <si>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</si>
  <si>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</si>
  <si>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</si>
  <si>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</si>
  <si>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</si>
  <si>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</si>
  <si>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</si>
  <si>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</si>
  <si>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</si>
  <si>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</si>
  <si>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</si>
  <si>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</si>
  <si>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</si>
  <si>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</si>
  <si>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</si>
  <si>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</si>
  <si>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</si>
  <si>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</si>
  <si>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</si>
  <si>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</si>
  <si>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</si>
  <si>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</si>
  <si>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</si>
  <si>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</si>
  <si>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</si>
  <si>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</si>
  <si>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</si>
  <si>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</si>
  <si>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</si>
  <si>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</si>
  <si>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</si>
  <si>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</si>
  <si>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</si>
  <si>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</si>
  <si>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</si>
  <si>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</si>
  <si>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</si>
  <si>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</si>
  <si>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</si>
  <si>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</si>
  <si>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</si>
  <si>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</si>
  <si>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</si>
  <si>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</si>
  <si>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</si>
  <si>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</si>
  <si>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</si>
  <si>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</si>
  <si>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</si>
  <si>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</si>
  <si>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</si>
  <si>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</si>
  <si>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</si>
  <si>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</si>
  <si>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</si>
  <si>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</si>
  <si>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</si>
  <si>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</si>
  <si>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</si>
  <si>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</si>
  <si>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</si>
  <si>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</si>
  <si>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</si>
  <si>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</si>
  <si>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</si>
  <si>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</si>
  <si>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</si>
  <si>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</si>
  <si>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</si>
  <si>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</si>
  <si>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</si>
  <si>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</si>
  <si>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</si>
  <si>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</si>
  <si>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</si>
  <si>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</si>
  <si>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</si>
  <si>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</si>
  <si>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</si>
  <si>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</si>
  <si>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</si>
  <si>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</si>
  <si>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</si>
  <si>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</si>
  <si>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</si>
  <si>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</si>
  <si>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</si>
  <si>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</si>
  <si>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</si>
  <si>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</si>
  <si>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</si>
  <si>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</si>
  <si>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</si>
  <si>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</si>
  <si>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</si>
  <si>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</si>
  <si>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</si>
  <si>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</si>
  <si>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</si>
  <si>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</si>
  <si>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</si>
  <si>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</si>
  <si>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</si>
  <si>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</si>
  <si>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</si>
  <si>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</si>
  <si>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</si>
  <si>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</si>
  <si>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</si>
  <si>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</si>
  <si>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</si>
  <si>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</si>
  <si>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</si>
  <si>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</si>
  <si>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</si>
  <si>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</si>
  <si>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</si>
  <si>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</si>
  <si>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</si>
  <si>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</si>
  <si>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</si>
  <si>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</si>
  <si>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</si>
  <si>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</si>
  <si>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</si>
  <si>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</si>
  <si>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</si>
  <si>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</si>
  <si>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</si>
  <si>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</si>
  <si>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</si>
  <si>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</si>
  <si>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</si>
  <si>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</si>
  <si>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</si>
  <si>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</si>
  <si>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</si>
  <si>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</si>
  <si>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</si>
  <si>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</si>
  <si>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</si>
  <si>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</si>
  <si>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</si>
  <si>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</si>
  <si>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</si>
  <si>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</si>
  <si>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</si>
  <si>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</si>
  <si>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</si>
  <si>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</si>
  <si>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</si>
  <si>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</si>
  <si>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</si>
  <si>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</si>
  <si>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</si>
  <si>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</si>
  <si>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</si>
  <si>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</si>
  <si>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</si>
  <si>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</si>
  <si>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</si>
  <si>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</si>
  <si>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</si>
  <si>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</si>
  <si>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</si>
  <si>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</si>
  <si>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</si>
  <si>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</si>
  <si>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</si>
  <si>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</si>
  <si>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</si>
  <si>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</si>
  <si>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</si>
  <si>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</si>
  <si>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</si>
  <si>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</si>
  <si>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</si>
  <si>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</si>
  <si>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</si>
  <si>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</si>
  <si>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</si>
  <si>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</si>
  <si>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</si>
  <si>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</si>
  <si>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</si>
  <si>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</si>
  <si>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</si>
  <si>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</si>
  <si>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</si>
  <si>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</si>
  <si>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</si>
  <si>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</si>
  <si>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</si>
  <si>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</si>
  <si>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</si>
  <si>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</si>
  <si>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</si>
  <si>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</si>
  <si>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</si>
  <si>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</si>
  <si>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</si>
  <si>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</si>
  <si>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</si>
  <si>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</si>
  <si>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</si>
  <si>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</si>
  <si>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</si>
  <si>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</si>
  <si>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</si>
  <si>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</si>
  <si>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</si>
  <si>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</si>
  <si>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</si>
  <si>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</si>
  <si>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</si>
  <si>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</si>
  <si>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</si>
  <si>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</si>
  <si>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</si>
  <si>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</si>
  <si>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</si>
  <si>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</si>
  <si>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</si>
  <si>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</si>
  <si>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</si>
  <si>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</si>
  <si>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</si>
  <si>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</si>
  <si>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</si>
  <si>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</si>
  <si>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</si>
  <si>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</si>
  <si>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</si>
  <si>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</si>
  <si>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</si>
  <si>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</si>
  <si>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</si>
  <si>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</si>
  <si>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</si>
  <si>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</si>
  <si>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</si>
  <si>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</si>
  <si>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</si>
  <si>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</si>
  <si>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</si>
  <si>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</si>
  <si>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</si>
  <si>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</si>
  <si>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</si>
  <si>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</si>
  <si>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</si>
  <si>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</si>
  <si>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</si>
  <si>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</si>
  <si>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</si>
  <si>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</si>
  <si>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</si>
  <si>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</si>
  <si>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</si>
  <si>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</si>
  <si>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</si>
  <si>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</si>
  <si>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</si>
  <si>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</si>
  <si>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</si>
  <si>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</si>
  <si>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</si>
  <si>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</si>
  <si>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</si>
  <si>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</si>
  <si>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</si>
  <si>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</si>
  <si>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</si>
  <si>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</si>
  <si>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</si>
  <si>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</si>
  <si>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</si>
  <si>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</si>
  <si>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</si>
  <si>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</si>
  <si>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</si>
  <si>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</si>
  <si>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</si>
  <si>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</si>
  <si>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</si>
  <si>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</si>
  <si>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</si>
  <si>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</si>
  <si>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</si>
  <si>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</si>
  <si>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</si>
  <si>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</si>
  <si>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</si>
  <si>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</si>
  <si>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</si>
  <si>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</si>
  <si>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</si>
  <si>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</si>
  <si>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</si>
  <si>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</si>
  <si>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</si>
  <si>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</si>
  <si>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</si>
  <si>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</si>
  <si>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</si>
  <si>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</si>
  <si>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</si>
  <si>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</si>
  <si>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</si>
  <si>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</si>
  <si>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</si>
  <si>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</si>
  <si>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</si>
  <si>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</si>
  <si>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</si>
  <si>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</si>
  <si>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</si>
  <si>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</si>
  <si>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</si>
  <si>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</si>
  <si>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</si>
  <si>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</si>
  <si>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</si>
  <si>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</si>
  <si>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</si>
  <si>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</si>
  <si>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</si>
  <si>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</si>
  <si>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</si>
  <si>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</si>
  <si>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</si>
  <si>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</si>
  <si>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</si>
  <si>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</si>
  <si>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</si>
  <si>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</si>
  <si>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</si>
  <si>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</si>
  <si>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</si>
  <si>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</si>
  <si>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</si>
  <si>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</si>
  <si>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</si>
  <si>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</si>
  <si>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</si>
  <si>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</si>
  <si>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</si>
  <si>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</si>
  <si>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</si>
  <si>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</si>
  <si>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</si>
  <si>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</si>
  <si>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</si>
  <si>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</si>
  <si>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</si>
  <si>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</si>
  <si>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</si>
  <si>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</si>
  <si>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</si>
  <si>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</si>
  <si>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</si>
  <si>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</si>
  <si>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</si>
  <si>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</si>
  <si>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</si>
  <si>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</si>
  <si>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</si>
  <si>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</si>
  <si>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</si>
  <si>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</si>
  <si>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</si>
  <si>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</si>
  <si>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</si>
  <si>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</si>
  <si>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</si>
  <si>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</si>
  <si>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</si>
  <si>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</si>
  <si>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</si>
  <si>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</si>
  <si>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</si>
  <si>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</si>
  <si>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</si>
  <si>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</si>
  <si>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</si>
  <si>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</si>
  <si>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</si>
  <si>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</si>
  <si>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</si>
  <si>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</si>
  <si>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</si>
  <si>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</si>
  <si>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</si>
  <si>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</si>
  <si>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</si>
  <si>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</si>
  <si>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</si>
  <si>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</si>
  <si>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</si>
  <si>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</si>
  <si>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</si>
  <si>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</si>
  <si>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</si>
  <si>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</si>
  <si>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</si>
  <si>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</si>
  <si>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</si>
  <si>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</si>
  <si>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</si>
  <si>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</si>
  <si>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</si>
  <si>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</si>
  <si>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</si>
  <si>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</si>
  <si>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</si>
  <si>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</si>
  <si>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</si>
  <si>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</si>
  <si>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</si>
  <si>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</si>
  <si>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</si>
  <si>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</si>
  <si>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</si>
  <si>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</si>
  <si>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</si>
  <si>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</si>
  <si>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</si>
  <si>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</si>
  <si>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</si>
  <si>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</si>
  <si>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</si>
  <si>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</si>
  <si>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</si>
  <si>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</si>
  <si>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</si>
  <si>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</si>
  <si>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</si>
  <si>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</si>
  <si>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</si>
  <si>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</si>
  <si>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</si>
  <si>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</si>
  <si>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</si>
  <si>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</si>
  <si>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</si>
  <si>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</si>
  <si>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</si>
  <si>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</si>
  <si>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</si>
  <si>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</si>
  <si>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</si>
  <si>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</si>
  <si>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</si>
  <si>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</si>
  <si>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</si>
  <si>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</si>
  <si>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</si>
  <si>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</si>
  <si>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</si>
  <si>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</si>
  <si>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</si>
  <si>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</si>
  <si>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</si>
  <si>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</si>
  <si>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</si>
  <si>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</si>
  <si>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</si>
  <si>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</si>
  <si>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</si>
  <si>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</si>
  <si>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</si>
  <si>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</si>
  <si>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</si>
  <si>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</si>
  <si>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</si>
  <si>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</si>
  <si>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</si>
  <si>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</si>
  <si>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</si>
  <si>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</si>
  <si>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</si>
  <si>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</si>
  <si>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</si>
  <si>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</si>
  <si>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</si>
  <si>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</si>
  <si>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</si>
  <si>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</si>
  <si>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</si>
  <si>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</si>
  <si>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</si>
  <si>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</si>
  <si>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</si>
  <si>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</si>
  <si>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</si>
  <si>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</si>
  <si>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</si>
  <si>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</si>
  <si>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</si>
  <si>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</si>
  <si>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</si>
  <si>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</si>
  <si>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</si>
  <si>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</si>
  <si>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</si>
  <si>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</si>
  <si>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</si>
  <si>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</si>
  <si>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</si>
  <si>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</si>
  <si>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</si>
  <si>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</si>
  <si>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</si>
  <si>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</si>
  <si>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</si>
  <si>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</si>
  <si>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</si>
  <si>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</si>
  <si>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</si>
  <si>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</si>
  <si>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</si>
  <si>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</si>
  <si>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</si>
  <si>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</si>
  <si>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</si>
  <si>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</si>
  <si>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</si>
  <si>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</si>
  <si>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</si>
  <si>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</si>
  <si>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</si>
  <si>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</si>
  <si>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</si>
  <si>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</si>
  <si>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</si>
  <si>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</si>
  <si>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</si>
  <si>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</si>
  <si>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</si>
  <si>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</si>
  <si>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</si>
  <si>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</si>
  <si>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</si>
  <si>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</si>
  <si>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</si>
  <si>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</si>
  <si>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</si>
  <si>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</si>
  <si>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</si>
  <si>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</si>
  <si>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</si>
  <si>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</si>
  <si>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</si>
  <si>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</si>
  <si>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</si>
  <si>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</si>
  <si>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</si>
  <si>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</si>
  <si>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</si>
  <si>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</si>
  <si>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</si>
  <si>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</si>
  <si>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</si>
  <si>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</si>
  <si>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</si>
  <si>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</si>
  <si>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</si>
  <si>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</si>
  <si>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</si>
  <si>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</si>
  <si>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</si>
  <si>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</si>
  <si>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</si>
  <si>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</si>
  <si>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</si>
  <si>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</si>
  <si>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</si>
  <si>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</si>
  <si>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</si>
  <si>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</si>
  <si>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</si>
  <si>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</si>
  <si>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</si>
  <si>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</si>
  <si>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</si>
  <si>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</si>
  <si>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</si>
  <si>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</si>
  <si>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</si>
  <si>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</si>
  <si>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</si>
  <si>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</si>
  <si>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</si>
  <si>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</si>
  <si>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</si>
  <si>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</si>
  <si>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</si>
  <si>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</si>
  <si>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</si>
  <si>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</si>
  <si>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</si>
  <si>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</si>
  <si>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</si>
  <si>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</si>
  <si>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</si>
  <si>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</si>
  <si>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</si>
  <si>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</si>
  <si>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</si>
  <si>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</si>
  <si>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</si>
  <si>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</si>
  <si>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</si>
  <si>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</si>
  <si>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</si>
  <si>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</si>
  <si>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</si>
  <si>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</si>
  <si>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</si>
  <si>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</si>
  <si>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</si>
  <si>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</si>
  <si>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</si>
  <si>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</si>
  <si>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</si>
  <si>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</si>
  <si>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</si>
  <si>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</si>
  <si>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</si>
  <si>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</si>
  <si>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</si>
  <si>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</si>
  <si>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</si>
  <si>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</si>
  <si>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</si>
  <si>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</si>
  <si>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</si>
  <si>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</si>
  <si>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</si>
  <si>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</si>
  <si>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</si>
  <si>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</si>
  <si>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</si>
  <si>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</si>
  <si>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</si>
  <si>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</si>
  <si>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</si>
  <si>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</si>
  <si>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</si>
  <si>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</si>
  <si>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</si>
  <si>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</si>
  <si>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</si>
  <si>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</si>
  <si>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</si>
  <si>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</si>
  <si>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</si>
  <si>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</si>
  <si>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</si>
  <si>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</si>
  <si>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</si>
  <si>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</si>
  <si>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</si>
  <si>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</si>
  <si>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</si>
  <si>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</si>
  <si>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</si>
  <si>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</si>
  <si>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</si>
  <si>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</si>
  <si>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</si>
  <si>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</si>
  <si>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</si>
  <si>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</si>
  <si>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</si>
  <si>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</si>
  <si>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</si>
  <si>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</si>
  <si>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</si>
  <si>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</si>
  <si>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</si>
  <si>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</si>
  <si>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</si>
  <si>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</si>
  <si>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</si>
  <si>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</si>
  <si>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</si>
  <si>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</si>
  <si>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</si>
  <si>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</si>
  <si>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</si>
  <si>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</si>
  <si>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</si>
  <si>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</si>
  <si>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</si>
  <si>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</si>
  <si>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</si>
  <si>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</si>
  <si>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</si>
  <si>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</si>
  <si>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</si>
  <si>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</si>
  <si>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</si>
  <si>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</si>
  <si>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</si>
  <si>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</si>
  <si>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</si>
  <si>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</si>
  <si>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</si>
  <si>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</si>
  <si>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</si>
  <si>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</si>
  <si>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</si>
  <si>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</si>
  <si>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</si>
  <si>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</si>
  <si>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</si>
  <si>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</si>
  <si>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</si>
  <si>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</si>
  <si>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</si>
  <si>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</si>
  <si>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</si>
  <si>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</si>
  <si>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</si>
  <si>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</si>
  <si>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</si>
  <si>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</si>
  <si>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</si>
  <si>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</si>
  <si>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</si>
  <si>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</si>
  <si>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</si>
  <si>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</si>
  <si>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</si>
  <si>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</si>
  <si>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</si>
  <si>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</si>
  <si>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</si>
  <si>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</si>
  <si>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</si>
  <si>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</si>
  <si>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</si>
  <si>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</si>
  <si>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</si>
  <si>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</si>
  <si>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</si>
  <si>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</si>
  <si>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</si>
  <si>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</si>
  <si>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</si>
  <si>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</si>
  <si>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</si>
  <si>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</si>
  <si>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</si>
  <si>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</si>
  <si>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</si>
  <si>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</si>
  <si>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</si>
  <si>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</si>
  <si>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</si>
  <si>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</si>
  <si>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</si>
  <si>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</si>
  <si>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</si>
  <si>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</si>
  <si>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</si>
  <si>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</si>
  <si>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</si>
  <si>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</si>
  <si>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</si>
  <si>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</si>
  <si>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</si>
  <si>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</si>
  <si>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</si>
  <si>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</si>
  <si>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</si>
  <si>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</si>
  <si>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</si>
  <si>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</si>
  <si>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</si>
  <si>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</si>
  <si>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</si>
  <si>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</si>
  <si>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</si>
  <si>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</si>
  <si>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</si>
  <si>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</si>
  <si>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</si>
  <si>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</si>
  <si>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</si>
  <si>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</si>
  <si>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</si>
  <si>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</si>
  <si>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</si>
  <si>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</si>
  <si>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</si>
  <si>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</si>
  <si>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</si>
  <si>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</si>
  <si>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</si>
  <si>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</si>
  <si>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</si>
  <si>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</si>
  <si>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</si>
  <si>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</si>
  <si>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</si>
  <si>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</si>
  <si>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</si>
  <si>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</si>
  <si>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</si>
  <si>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</si>
  <si>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</si>
  <si>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</si>
  <si>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</si>
  <si>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</si>
  <si>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</si>
  <si>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</si>
  <si>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</si>
  <si>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</si>
  <si>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</si>
  <si>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</si>
  <si>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</si>
  <si>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</si>
  <si>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</si>
  <si>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</si>
  <si>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</si>
  <si>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</si>
  <si>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</si>
  <si>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</si>
  <si>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</si>
  <si>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</si>
  <si>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</si>
  <si>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</si>
  <si>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</si>
  <si>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</si>
  <si>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</si>
  <si>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</si>
  <si>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</si>
  <si>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</si>
  <si>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</si>
  <si>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</si>
  <si>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</si>
  <si>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</si>
  <si>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</si>
  <si>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</si>
  <si>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</si>
  <si>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</si>
  <si>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</si>
  <si>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</si>
  <si>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</si>
  <si>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</si>
  <si>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</si>
  <si>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</si>
  <si>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</si>
  <si>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</si>
  <si>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</si>
  <si>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</si>
  <si>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</si>
  <si>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</si>
  <si>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</si>
  <si>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</si>
  <si>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</si>
  <si>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</si>
  <si>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</si>
  <si>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</si>
  <si>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</si>
  <si>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</si>
  <si>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</si>
  <si>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</si>
  <si>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</si>
  <si>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</si>
  <si>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</si>
  <si>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</si>
  <si>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</si>
  <si>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</si>
  <si>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</si>
  <si>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</si>
  <si>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</si>
  <si>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</si>
  <si>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</si>
  <si>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</si>
  <si>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</si>
  <si>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</si>
  <si>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</si>
  <si>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</si>
  <si>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</si>
  <si>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</si>
  <si>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</si>
  <si>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</si>
  <si>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</si>
  <si>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</si>
  <si>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</si>
  <si>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</si>
  <si>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</si>
  <si>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</si>
  <si>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</si>
  <si>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</si>
  <si>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</si>
  <si>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</si>
  <si>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</si>
  <si>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</si>
  <si>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</si>
  <si>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</si>
  <si>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</si>
  <si>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</si>
  <si>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</si>
  <si>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</si>
  <si>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</si>
  <si>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</si>
  <si>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</si>
  <si>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</si>
  <si>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</si>
  <si>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</si>
  <si>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</si>
  <si>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</si>
  <si>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</si>
  <si>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</si>
  <si>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</si>
  <si>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</si>
  <si>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</si>
  <si>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</si>
  <si>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</si>
  <si>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</si>
  <si>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</si>
  <si>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</si>
  <si>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</si>
  <si>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</si>
  <si>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</si>
  <si>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</si>
  <si>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</si>
  <si>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</si>
  <si>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</si>
  <si>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</si>
  <si>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</si>
  <si>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</si>
  <si>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</si>
  <si>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</si>
  <si>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</si>
  <si>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</si>
  <si>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</si>
  <si>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</si>
  <si>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</si>
  <si>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</si>
  <si>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</si>
  <si>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</si>
  <si>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</si>
  <si>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</si>
  <si>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</si>
  <si>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</si>
  <si>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</si>
  <si>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</si>
  <si>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</si>
  <si>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</si>
  <si>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</si>
  <si>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</si>
  <si>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</si>
  <si>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</si>
  <si>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</si>
  <si>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</si>
  <si>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</si>
  <si>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</si>
  <si>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</si>
  <si>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</si>
  <si>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</si>
  <si>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</si>
  <si>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</si>
  <si>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</si>
  <si>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</si>
  <si>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</si>
  <si>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</si>
  <si>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</si>
  <si>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</si>
  <si>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</si>
  <si>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</si>
  <si>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</si>
  <si>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</si>
  <si>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</si>
  <si>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</si>
  <si>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</si>
  <si>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</si>
  <si>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</si>
  <si>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</si>
  <si>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</si>
  <si>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</si>
  <si>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</si>
  <si>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</si>
  <si>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</si>
  <si>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</si>
  <si>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</si>
  <si>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</si>
  <si>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</si>
  <si>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</si>
  <si>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</si>
  <si>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</si>
  <si>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</si>
  <si>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</si>
  <si>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</si>
  <si>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</si>
  <si>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</si>
  <si>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</si>
  <si>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</si>
  <si>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</si>
  <si>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</si>
  <si>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</si>
  <si>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</si>
  <si>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</si>
  <si>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</si>
  <si>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</si>
  <si>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</si>
  <si>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</si>
  <si>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</si>
  <si>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</si>
  <si>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</si>
  <si>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</si>
  <si>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</si>
  <si>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</si>
  <si>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</si>
  <si>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</si>
  <si>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</si>
  <si>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</si>
  <si>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</si>
  <si>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</si>
  <si>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</si>
  <si>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</si>
  <si>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</si>
  <si>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</si>
  <si>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</si>
  <si>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</si>
  <si>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</si>
  <si>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</si>
  <si>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</si>
  <si>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</si>
  <si>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</si>
  <si>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</si>
  <si>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</si>
  <si>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</si>
  <si>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</si>
  <si>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</si>
  <si>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</si>
  <si>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</si>
  <si>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</si>
  <si>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</si>
  <si>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</si>
  <si>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</si>
  <si>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</si>
  <si>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</si>
  <si>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</si>
  <si>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</si>
  <si>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</si>
  <si>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</si>
  <si>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</si>
  <si>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</si>
  <si>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</si>
  <si>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</si>
  <si>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</si>
  <si>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</si>
  <si>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</si>
  <si>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</si>
  <si>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</si>
  <si>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</si>
  <si>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</si>
  <si>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</si>
  <si>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</si>
  <si>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</si>
  <si>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</si>
  <si>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</si>
  <si>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</si>
  <si>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</si>
  <si>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</si>
  <si>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</si>
  <si>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</si>
  <si>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</si>
  <si>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</si>
  <si>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</si>
  <si>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</si>
  <si>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</si>
  <si>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</si>
  <si>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</si>
  <si>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</si>
  <si>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</si>
  <si>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</si>
  <si>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</si>
  <si>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</si>
  <si>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</si>
  <si>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</si>
  <si>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</si>
  <si>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</si>
  <si>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</si>
  <si>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</si>
  <si>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</si>
  <si>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</si>
  <si>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</si>
  <si>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</si>
  <si>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</si>
  <si>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</si>
  <si>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</si>
  <si>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</si>
  <si>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</si>
  <si>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</si>
  <si>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</si>
  <si>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</si>
  <si>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</si>
  <si>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</si>
  <si>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</si>
  <si>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</si>
  <si>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</si>
  <si>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</si>
  <si>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</si>
  <si>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</si>
  <si>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</si>
  <si>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</si>
  <si>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</si>
  <si>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</si>
  <si>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</si>
  <si>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</si>
  <si>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</si>
  <si>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</si>
  <si>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</si>
  <si>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</si>
  <si>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</si>
  <si>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</si>
  <si>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</si>
  <si>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</si>
  <si>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</si>
  <si>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</si>
  <si>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</si>
  <si>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</si>
  <si>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</si>
  <si>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</si>
  <si>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</si>
  <si>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</si>
  <si>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</si>
  <si>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</si>
  <si>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</si>
  <si>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</si>
  <si>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</si>
  <si>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</si>
  <si>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</si>
  <si>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</si>
  <si>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</si>
  <si>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</si>
  <si>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</si>
  <si>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</si>
  <si>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</si>
  <si>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</si>
  <si>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</si>
  <si>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</si>
  <si>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</si>
  <si>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</si>
  <si>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</si>
  <si>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</si>
  <si>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</si>
  <si>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</si>
  <si>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</si>
  <si>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</si>
  <si>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</si>
  <si>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</si>
  <si>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</si>
  <si>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</si>
  <si>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</si>
  <si>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</si>
  <si>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</si>
  <si>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</si>
  <si>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</si>
  <si>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</si>
  <si>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</si>
  <si>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</si>
  <si>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</si>
  <si>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</si>
  <si>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</si>
  <si>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</si>
  <si>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</si>
  <si>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</si>
  <si>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</si>
  <si>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</si>
  <si>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</si>
  <si>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</si>
  <si>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</si>
  <si>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</si>
  <si>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</si>
  <si>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</si>
  <si>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</si>
  <si>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</si>
  <si>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</si>
  <si>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</si>
  <si>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</si>
  <si>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</si>
  <si>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</si>
  <si>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</si>
  <si>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</si>
  <si>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</si>
  <si>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</si>
  <si>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</si>
  <si>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</si>
  <si>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</si>
  <si>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</si>
  <si>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</si>
  <si>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</si>
  <si>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</si>
  <si>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</si>
  <si>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</si>
  <si>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</si>
  <si>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</si>
  <si>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</si>
  <si>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</si>
  <si>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</si>
  <si>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</si>
  <si>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</si>
  <si>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</si>
  <si>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</si>
  <si>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</si>
  <si>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</si>
  <si>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</si>
  <si>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</si>
  <si>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</si>
  <si>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</si>
  <si>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</si>
  <si>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</si>
  <si>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</si>
  <si>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</si>
  <si>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</si>
  <si>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</si>
  <si>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</si>
  <si>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</si>
  <si>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</si>
  <si>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</si>
  <si>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</si>
  <si>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</si>
  <si>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</si>
  <si>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</si>
  <si>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</si>
  <si>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</si>
  <si>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</si>
  <si>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</si>
  <si>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</si>
  <si>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</si>
  <si>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</si>
  <si>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</si>
  <si>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</si>
  <si>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</si>
  <si>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</si>
  <si>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</si>
  <si>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</si>
  <si>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</si>
  <si>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</si>
  <si>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</si>
  <si>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</si>
  <si>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</si>
  <si>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</si>
  <si>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</si>
  <si>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</si>
  <si>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</si>
  <si>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</si>
  <si>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</si>
  <si>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</si>
  <si>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</si>
  <si>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</si>
  <si>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</si>
  <si>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</si>
  <si>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</si>
  <si>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</si>
  <si>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</si>
  <si>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</si>
  <si>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</si>
  <si>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</si>
  <si>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</si>
  <si>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</si>
  <si>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</si>
  <si>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</si>
  <si>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</si>
  <si>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</si>
  <si>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</si>
  <si>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</si>
  <si>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</si>
  <si>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</si>
  <si>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</si>
  <si>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</si>
  <si>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</si>
  <si>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</si>
  <si>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</si>
  <si>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</si>
  <si>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</si>
  <si>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</si>
  <si>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</si>
  <si>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</si>
  <si>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</si>
  <si>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</si>
  <si>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</si>
  <si>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</si>
  <si>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</si>
  <si>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</si>
  <si>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</si>
  <si>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</si>
  <si>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</si>
  <si>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</si>
  <si>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</si>
  <si>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</si>
  <si>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</si>
  <si>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</si>
  <si>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</si>
  <si>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</si>
  <si>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</si>
  <si>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</si>
  <si>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</si>
  <si>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</si>
  <si>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</si>
  <si>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</si>
  <si>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</si>
  <si>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</si>
  <si>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</si>
  <si>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</si>
  <si>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</si>
  <si>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</si>
  <si>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</si>
  <si>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</si>
  <si>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</si>
  <si>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</si>
  <si>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</si>
  <si>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</si>
  <si>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</si>
  <si>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</si>
  <si>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</si>
  <si>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</si>
  <si>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</si>
  <si>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</si>
  <si>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</si>
  <si>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</si>
  <si>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</si>
  <si>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</si>
  <si>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</si>
  <si>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</si>
  <si>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</si>
  <si>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</si>
  <si>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</si>
  <si>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</si>
  <si>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</si>
  <si>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</si>
  <si>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</si>
  <si>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</si>
  <si>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</si>
  <si>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</si>
  <si>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</si>
  <si>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</si>
  <si>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</si>
  <si>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</si>
  <si>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</si>
  <si>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</si>
  <si>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</si>
  <si>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</si>
  <si>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</si>
  <si>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</si>
  <si>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</si>
  <si>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</si>
  <si>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</si>
  <si>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</si>
  <si>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</si>
  <si>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</si>
  <si>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</si>
  <si>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</si>
  <si>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</si>
  <si>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</si>
  <si>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</si>
  <si>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</si>
  <si>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</si>
  <si>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</si>
  <si>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</si>
  <si>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</si>
  <si>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</si>
  <si>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</si>
  <si>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</si>
  <si>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</si>
  <si>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</si>
  <si>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</si>
  <si>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</si>
  <si>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</si>
  <si>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</si>
  <si>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</si>
  <si>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</si>
  <si>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</si>
  <si>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</si>
  <si>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</si>
  <si>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</si>
  <si>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</si>
  <si>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</si>
  <si>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</si>
  <si>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</si>
  <si>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</si>
  <si>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</si>
  <si>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</si>
  <si>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</si>
  <si>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</si>
  <si>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</si>
  <si>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</si>
  <si>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</si>
  <si>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</si>
  <si>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</si>
  <si>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</si>
  <si>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</si>
  <si>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</si>
  <si>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</si>
  <si>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</si>
  <si>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</si>
  <si>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</si>
  <si>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</si>
  <si>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</si>
  <si>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</si>
  <si>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</si>
  <si>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</si>
  <si>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</si>
  <si>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</si>
  <si>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</si>
  <si>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</si>
  <si>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</si>
  <si>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</si>
  <si>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</si>
  <si>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</si>
  <si>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</si>
  <si>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</si>
  <si>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</si>
  <si>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</si>
  <si>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</si>
  <si>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</si>
  <si>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</si>
  <si>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</si>
  <si>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</si>
  <si>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</si>
  <si>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</si>
  <si>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</si>
  <si>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</si>
  <si>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</si>
  <si>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</si>
  <si>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</si>
  <si>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</si>
  <si>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</si>
  <si>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</si>
  <si>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</si>
  <si>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</si>
  <si>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</si>
  <si>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</si>
  <si>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</si>
  <si>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</si>
  <si>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</si>
  <si>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</si>
  <si>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</si>
  <si>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</si>
  <si>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</si>
  <si>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</si>
  <si>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</si>
  <si>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</si>
  <si>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</si>
  <si>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</si>
  <si>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</si>
  <si>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</si>
  <si>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</si>
  <si>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</si>
  <si>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</si>
  <si>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</si>
  <si>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</si>
  <si>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</si>
  <si>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</si>
  <si>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</si>
  <si>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</si>
  <si>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</si>
  <si>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</si>
  <si>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</si>
  <si>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</si>
  <si>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</si>
  <si>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</si>
  <si>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</si>
  <si>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</si>
  <si>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</si>
  <si>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</si>
  <si>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</si>
  <si>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</si>
  <si>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</si>
  <si>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</si>
  <si>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</si>
  <si>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</si>
  <si>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</si>
  <si>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</si>
  <si>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</si>
  <si>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</si>
  <si>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</si>
  <si>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</si>
  <si>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</si>
  <si>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</si>
  <si>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</si>
  <si>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</si>
  <si>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</si>
  <si>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</si>
  <si>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</si>
  <si>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</si>
  <si>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</si>
  <si>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</si>
  <si>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</si>
  <si>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</si>
  <si>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</si>
  <si>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</si>
  <si>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</si>
  <si>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</si>
  <si>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</si>
  <si>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</si>
  <si>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</si>
  <si>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</si>
  <si>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</si>
  <si>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</si>
  <si>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</si>
  <si>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</si>
  <si>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</si>
  <si>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</si>
  <si>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</si>
  <si>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</si>
  <si>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</si>
  <si>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</si>
  <si>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</si>
  <si>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</si>
  <si>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</si>
  <si>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</si>
  <si>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</si>
  <si>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</si>
  <si>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</si>
  <si>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</si>
  <si>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</si>
  <si>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</si>
  <si>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</si>
  <si>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</si>
  <si>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</si>
  <si>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</si>
  <si>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</si>
  <si>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</si>
  <si>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</si>
  <si>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</si>
  <si>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</si>
  <si>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</si>
  <si>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</si>
  <si>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</si>
  <si>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</si>
  <si>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</si>
  <si>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</si>
  <si>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</si>
  <si>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</si>
  <si>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</si>
  <si>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</si>
  <si>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</si>
  <si>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</si>
  <si>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</si>
  <si>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</si>
  <si>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</si>
  <si>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</si>
  <si>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</si>
  <si>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</si>
  <si>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</si>
  <si>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</si>
  <si>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</si>
  <si>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</si>
  <si>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</si>
  <si>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</si>
  <si>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</si>
  <si>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</si>
  <si>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</si>
  <si>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</si>
  <si>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</si>
  <si>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</si>
  <si>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</si>
  <si>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</si>
  <si>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</si>
  <si>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</si>
  <si>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</si>
  <si>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</si>
  <si>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</si>
  <si>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</si>
  <si>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</si>
  <si>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</si>
  <si>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</si>
  <si>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</si>
  <si>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</si>
  <si>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</si>
  <si>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</si>
  <si>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</si>
  <si>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</si>
  <si>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</si>
  <si>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</si>
  <si>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</si>
  <si>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</si>
  <si>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</si>
  <si>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</si>
  <si>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</si>
  <si>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</si>
  <si>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</si>
  <si>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</si>
  <si>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</si>
  <si>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</si>
  <si>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</si>
  <si>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</si>
  <si>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</si>
  <si>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</si>
  <si>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</si>
  <si>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</si>
  <si>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</si>
  <si>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</si>
  <si>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</si>
  <si>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</si>
  <si>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</si>
  <si>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</si>
  <si>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</si>
  <si>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</si>
  <si>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</si>
  <si>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</si>
  <si>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</si>
  <si>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</si>
  <si>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</si>
  <si>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</si>
  <si>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</si>
  <si>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</si>
  <si>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</si>
  <si>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</si>
  <si>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</si>
  <si>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</si>
  <si>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</si>
  <si>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</si>
  <si>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</si>
  <si>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</si>
  <si>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</si>
  <si>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</si>
  <si>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</si>
  <si>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</si>
  <si>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</si>
  <si>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</si>
  <si>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</si>
  <si>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</si>
  <si>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</si>
  <si>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</si>
  <si>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</si>
  <si>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</si>
  <si>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</si>
  <si>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</si>
  <si>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</si>
  <si>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</si>
  <si>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</si>
  <si>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</si>
  <si>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</si>
  <si>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</si>
  <si>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</si>
  <si>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</si>
  <si>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</si>
  <si>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</si>
  <si>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</si>
  <si>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</si>
  <si>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</si>
  <si>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</si>
  <si>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</si>
  <si>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</si>
  <si>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</si>
  <si>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</si>
  <si>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</si>
  <si>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</si>
  <si>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</si>
  <si>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</si>
  <si>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</si>
  <si>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</si>
  <si>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</si>
  <si>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</si>
  <si>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</si>
  <si>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</si>
  <si>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</si>
  <si>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</si>
  <si>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</si>
  <si>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</si>
  <si>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</si>
  <si>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</si>
  <si>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</si>
  <si>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</si>
  <si>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</si>
  <si>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</si>
  <si>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</si>
  <si>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</si>
  <si>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</si>
  <si>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</si>
  <si>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</si>
  <si>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</si>
  <si>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</si>
  <si>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</si>
  <si>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</si>
  <si>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</si>
  <si>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</si>
  <si>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</si>
  <si>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</si>
  <si>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</si>
  <si>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</si>
  <si>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</si>
  <si>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</si>
  <si>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</si>
  <si>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</si>
  <si>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</si>
  <si>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</si>
  <si>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</si>
  <si>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</si>
  <si>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</si>
  <si>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</si>
  <si>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</si>
  <si>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</si>
  <si>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</si>
  <si>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</si>
  <si>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</si>
  <si>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</si>
  <si>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</si>
  <si>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</si>
  <si>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</si>
  <si>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</si>
  <si>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</si>
  <si>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</si>
  <si>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</si>
  <si>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</si>
  <si>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</si>
  <si>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</si>
  <si>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</si>
  <si>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</si>
  <si>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</si>
  <si>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</si>
  <si>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</si>
  <si>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</si>
  <si>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</si>
  <si>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</si>
  <si>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</si>
  <si>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</si>
  <si>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</si>
  <si>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</si>
  <si>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</si>
  <si>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</si>
  <si>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</si>
  <si>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</si>
  <si>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</si>
  <si>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</si>
  <si>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</si>
  <si>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</si>
  <si>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</si>
  <si>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</si>
  <si>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</si>
  <si>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</si>
  <si>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</si>
  <si>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</si>
  <si>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</si>
  <si>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</si>
  <si>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</si>
  <si>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</si>
  <si>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</si>
  <si>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</si>
  <si>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</si>
  <si>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</si>
  <si>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</si>
  <si>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</si>
  <si>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</si>
  <si>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</si>
  <si>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</si>
  <si>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</si>
  <si>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</si>
  <si>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</si>
  <si>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</si>
  <si>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</si>
  <si>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</si>
  <si>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</si>
  <si>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</si>
  <si>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</si>
  <si>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</si>
  <si>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</si>
  <si>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</si>
  <si>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</si>
  <si>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</si>
  <si>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</si>
  <si>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</si>
  <si>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</si>
  <si>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</si>
  <si>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</si>
  <si>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</si>
  <si>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</si>
  <si>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</si>
  <si>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</si>
  <si>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</si>
  <si>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</si>
  <si>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</si>
  <si>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</si>
  <si>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</si>
  <si>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</si>
  <si>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</si>
  <si>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</si>
  <si>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</si>
  <si>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</si>
  <si>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</si>
  <si>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</si>
  <si>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</si>
  <si>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</si>
  <si>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</si>
  <si>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</si>
  <si>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</si>
  <si>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</si>
  <si>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</si>
  <si>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</si>
  <si>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</si>
  <si>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</si>
  <si>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</si>
  <si>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</si>
  <si>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</si>
  <si>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</si>
  <si>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</si>
  <si>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</si>
  <si>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</si>
  <si>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</si>
  <si>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</si>
  <si>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</si>
  <si>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</si>
  <si>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</si>
  <si>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</si>
  <si>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</si>
  <si>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</si>
  <si>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</si>
  <si>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</si>
  <si>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</si>
  <si>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</si>
  <si>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</si>
  <si>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</si>
  <si>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</si>
  <si>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</si>
  <si>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</si>
  <si>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</si>
  <si>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</si>
  <si>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</si>
  <si>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</si>
  <si>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</si>
  <si>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</si>
  <si>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</si>
  <si>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</si>
  <si>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</si>
  <si>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</si>
  <si>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</si>
  <si>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</si>
  <si>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</si>
  <si>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</si>
  <si>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</si>
  <si>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</si>
  <si>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</si>
  <si>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</si>
  <si>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</si>
  <si>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</si>
  <si>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</si>
  <si>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</si>
  <si>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</si>
  <si>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</si>
  <si>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</si>
  <si>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</si>
  <si>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</si>
  <si>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</si>
  <si>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</si>
  <si>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</si>
  <si>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</si>
  <si>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</si>
  <si>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</si>
  <si>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</si>
  <si>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</si>
  <si>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</si>
  <si>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</si>
  <si>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</si>
  <si>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</si>
  <si>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</si>
  <si>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</si>
  <si>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</si>
  <si>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</si>
  <si>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</si>
  <si>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</si>
  <si>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</si>
  <si>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</si>
  <si>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</si>
  <si>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</si>
  <si>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</si>
  <si>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</si>
  <si>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</si>
  <si>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</si>
  <si>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</si>
  <si>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</si>
  <si>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</si>
  <si>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</si>
  <si>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</si>
  <si>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</si>
  <si>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</si>
  <si>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</si>
  <si>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</si>
  <si>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</si>
  <si>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</si>
  <si>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</si>
  <si>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</si>
  <si>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</si>
  <si>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</si>
  <si>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</si>
  <si>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</si>
  <si>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</si>
  <si>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</si>
  <si>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</si>
  <si>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</si>
  <si>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</si>
  <si>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</si>
  <si>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</si>
  <si>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</si>
  <si>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</si>
  <si>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</si>
  <si>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</si>
  <si>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</si>
  <si>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</si>
  <si>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</si>
  <si>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</si>
  <si>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</si>
  <si>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</si>
  <si>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</si>
  <si>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</si>
  <si>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</si>
  <si>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</si>
  <si>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</si>
  <si>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</si>
  <si>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</si>
  <si>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</si>
  <si>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</si>
  <si>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</si>
  <si>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</si>
  <si>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</si>
  <si>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</si>
  <si>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</si>
  <si>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</si>
  <si>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</si>
  <si>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</si>
  <si>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</si>
  <si>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</si>
  <si>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</si>
  <si>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</si>
  <si>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</si>
  <si>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</si>
  <si>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</si>
  <si>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</si>
  <si>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</si>
  <si>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</si>
  <si>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</si>
  <si>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</si>
  <si>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</si>
  <si>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</si>
  <si>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</si>
  <si>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</si>
  <si>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</si>
  <si>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</si>
  <si>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</si>
  <si>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</si>
  <si>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</si>
  <si>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</si>
  <si>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</si>
  <si>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</si>
  <si>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</si>
  <si>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</si>
  <si>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</si>
  <si>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</si>
  <si>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</si>
  <si>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</si>
  <si>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</si>
  <si>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</si>
  <si>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</si>
  <si>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</si>
  <si>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</si>
  <si>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</si>
  <si>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</si>
  <si>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</si>
  <si>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</si>
  <si>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</si>
  <si>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</si>
  <si>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</si>
  <si>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</si>
  <si>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</si>
  <si>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</si>
  <si>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</si>
  <si>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</si>
  <si>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</si>
  <si>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</si>
  <si>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</si>
  <si>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</si>
  <si>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</si>
  <si>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</si>
  <si>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</si>
  <si>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</si>
  <si>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</si>
  <si>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</si>
  <si>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</si>
  <si>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</si>
  <si>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</si>
  <si>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</si>
  <si>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</si>
  <si>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</si>
  <si>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</si>
  <si>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</si>
  <si>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</si>
  <si>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</si>
  <si>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</si>
  <si>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</si>
  <si>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</si>
  <si>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</si>
  <si>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</si>
  <si>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</si>
  <si>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</si>
  <si>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</si>
  <si>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</si>
  <si>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</si>
  <si>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</si>
  <si>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</si>
  <si>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</si>
  <si>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</si>
  <si>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</si>
  <si>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</si>
  <si>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</si>
  <si>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</si>
  <si>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</si>
  <si>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</si>
  <si>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</si>
  <si>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</si>
  <si>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</si>
  <si>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</si>
  <si>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</si>
  <si>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</si>
  <si>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</si>
  <si>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</si>
  <si>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</si>
  <si>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</si>
  <si>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</si>
  <si>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</si>
  <si>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</si>
  <si>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</si>
  <si>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</si>
  <si>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</si>
  <si>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</si>
  <si>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</si>
  <si>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</si>
  <si>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</si>
  <si>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</si>
  <si>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</si>
  <si>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</si>
  <si>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</si>
  <si>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</si>
  <si>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</si>
  <si>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</si>
  <si>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</si>
  <si>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</si>
  <si>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</si>
  <si>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</si>
  <si>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</si>
  <si>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</si>
  <si>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</si>
  <si>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</si>
  <si>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</si>
  <si>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</si>
  <si>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</si>
  <si>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</si>
  <si>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</si>
  <si>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</si>
  <si>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</si>
  <si>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</si>
  <si>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</si>
  <si>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</si>
  <si>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</si>
  <si>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</si>
  <si>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</si>
  <si>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</si>
  <si>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</si>
  <si>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</si>
  <si>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</si>
  <si>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</si>
  <si>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</si>
  <si>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</si>
  <si>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</si>
  <si>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</si>
  <si>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</si>
  <si>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</si>
  <si>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</si>
  <si>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</si>
  <si>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</si>
  <si>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</si>
  <si>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</si>
  <si>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</si>
  <si>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</si>
  <si>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</si>
  <si>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</si>
  <si>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</si>
  <si>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</si>
  <si>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</si>
  <si>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</si>
  <si>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</si>
  <si>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</si>
  <si>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</si>
  <si>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</si>
  <si>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</si>
  <si>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</si>
  <si>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</si>
  <si>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</si>
  <si>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</si>
  <si>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</si>
  <si>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</si>
  <si>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</si>
  <si>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</si>
  <si>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</si>
  <si>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</si>
  <si>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</si>
  <si>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</si>
  <si>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</si>
  <si>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</si>
  <si>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</si>
  <si>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</si>
  <si>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</si>
  <si>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</si>
  <si>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</si>
  <si>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</si>
  <si>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</si>
  <si>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</si>
  <si>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</si>
  <si>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</si>
  <si>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</si>
  <si>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</si>
  <si>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</si>
  <si>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</si>
  <si>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</si>
  <si>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</si>
  <si>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</si>
  <si>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</si>
  <si>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</si>
  <si>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</si>
  <si>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</si>
  <si>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</si>
  <si>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</si>
  <si>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</si>
  <si>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</si>
  <si>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</si>
  <si>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</si>
  <si>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</si>
  <si>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</si>
  <si>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</si>
  <si>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</si>
  <si>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</si>
  <si>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</si>
  <si>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</si>
  <si>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</si>
  <si>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</si>
  <si>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</si>
  <si>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</si>
  <si>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</si>
  <si>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</si>
  <si>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</si>
  <si>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</si>
  <si>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</si>
  <si>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</si>
  <si>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</si>
  <si>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</si>
  <si>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</si>
  <si>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</si>
  <si>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</si>
  <si>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</si>
  <si>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</si>
  <si>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</si>
  <si>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</si>
  <si>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</si>
  <si>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</si>
  <si>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</si>
  <si>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</si>
  <si>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</si>
  <si>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</si>
  <si>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</si>
  <si>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</si>
  <si>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</si>
  <si>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</si>
  <si>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</si>
  <si>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</si>
  <si>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</si>
  <si>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</si>
  <si>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</si>
  <si>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</si>
  <si>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</si>
  <si>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</si>
  <si>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</si>
  <si>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</si>
  <si>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</si>
  <si>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</si>
  <si>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</si>
  <si>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</si>
  <si>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</si>
  <si>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</si>
  <si>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</si>
  <si>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</si>
  <si>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</si>
  <si>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</si>
  <si>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</si>
  <si>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</si>
  <si>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</si>
  <si>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</si>
  <si>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</si>
  <si>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</si>
  <si>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</si>
  <si>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</si>
  <si>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</si>
  <si>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</si>
  <si>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</si>
  <si>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</si>
  <si>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</si>
  <si>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</si>
  <si>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</si>
  <si>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</si>
  <si>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</si>
  <si>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</si>
  <si>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</si>
  <si>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</si>
  <si>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</si>
  <si>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</si>
  <si>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</si>
  <si>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</si>
  <si>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</si>
  <si>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</si>
  <si>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</si>
  <si>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</si>
  <si>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</si>
  <si>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</si>
  <si>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</si>
  <si>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</si>
  <si>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</si>
  <si>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</si>
  <si>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</si>
  <si>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</si>
  <si>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</si>
  <si>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</si>
  <si>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</si>
  <si>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</si>
  <si>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</si>
  <si>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</si>
  <si>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</si>
  <si>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</si>
  <si>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</si>
  <si>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</si>
  <si>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</si>
  <si>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</si>
  <si>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</si>
  <si>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</si>
  <si>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</si>
  <si>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</si>
  <si>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</si>
  <si>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</si>
  <si>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</si>
  <si>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</si>
  <si>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</si>
  <si>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</si>
  <si>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</si>
  <si>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</si>
  <si>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</si>
  <si>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</si>
  <si>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</si>
  <si>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</si>
  <si>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</si>
  <si>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</si>
  <si>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</si>
  <si>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</si>
  <si>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</si>
  <si>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</si>
  <si>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</si>
  <si>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</si>
  <si>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</si>
  <si>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</si>
  <si>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</si>
  <si>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</si>
  <si>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</si>
  <si>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</si>
  <si>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</si>
  <si>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</si>
  <si>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</si>
  <si>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</si>
  <si>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</si>
  <si>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</si>
  <si>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</si>
  <si>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</si>
  <si>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</si>
  <si>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</si>
  <si>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</si>
  <si>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</si>
  <si>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</si>
  <si>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</si>
  <si>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</si>
  <si>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</si>
  <si>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</si>
  <si>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</si>
  <si>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</si>
  <si>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</si>
  <si>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</si>
  <si>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</si>
  <si>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</si>
  <si>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</si>
  <si>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</si>
  <si>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</si>
  <si>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</si>
  <si>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</si>
  <si>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</si>
  <si>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</si>
  <si>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</si>
  <si>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</si>
  <si>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</si>
  <si>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</si>
  <si>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</si>
  <si>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</si>
  <si>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</si>
  <si>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</si>
  <si>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</si>
  <si>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</si>
  <si>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</si>
  <si>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</si>
  <si>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</si>
  <si>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</si>
  <si>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</si>
  <si>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</si>
  <si>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</si>
  <si>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</si>
  <si>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</si>
  <si>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</si>
  <si>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</si>
  <si>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</si>
  <si>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</si>
  <si>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</si>
  <si>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</si>
  <si>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</si>
  <si>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</si>
  <si>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</si>
  <si>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</si>
  <si>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</si>
  <si>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</si>
  <si>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</si>
  <si>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</si>
  <si>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</si>
  <si>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</si>
  <si>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</si>
  <si>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</si>
  <si>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</si>
  <si>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</si>
  <si>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</si>
  <si>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</si>
  <si>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</si>
  <si>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</si>
  <si>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</si>
  <si>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</si>
  <si>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</si>
  <si>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</si>
  <si>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</si>
  <si>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</si>
  <si>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</si>
  <si>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</si>
  <si>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</si>
  <si>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</si>
  <si>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</si>
  <si>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</si>
  <si>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</si>
  <si>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</si>
  <si>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</si>
  <si>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</si>
  <si>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</si>
  <si>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</si>
  <si>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</si>
  <si>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</si>
  <si>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</si>
  <si>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</si>
  <si>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</si>
  <si>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</si>
  <si>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</si>
  <si>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</si>
  <si>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</si>
  <si>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</si>
  <si>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</si>
  <si>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</si>
  <si>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</si>
  <si>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</si>
  <si>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</si>
  <si>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</si>
  <si>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</si>
  <si>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</si>
  <si>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</si>
  <si>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</si>
  <si>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</si>
  <si>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</si>
  <si>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</si>
  <si>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</si>
  <si>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</si>
  <si>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</si>
  <si>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</si>
  <si>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</si>
  <si>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</si>
  <si>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</si>
  <si>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</si>
  <si>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</si>
  <si>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</si>
  <si>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</si>
  <si>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</si>
  <si>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</si>
  <si>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</si>
  <si>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</si>
  <si>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</si>
  <si>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</si>
  <si>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</si>
  <si>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</si>
  <si>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</si>
  <si>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</si>
  <si>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</si>
  <si>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</si>
  <si>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</si>
  <si>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</si>
  <si>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</si>
  <si>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</si>
  <si>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</si>
  <si>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</si>
  <si>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</si>
  <si>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</si>
  <si>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</si>
  <si>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</si>
  <si>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</si>
  <si>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</si>
  <si>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</si>
  <si>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</si>
  <si>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</si>
  <si>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</si>
  <si>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</si>
  <si>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</si>
  <si>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</si>
  <si>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</si>
  <si>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</si>
  <si>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</si>
  <si>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</si>
  <si>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</si>
  <si>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</si>
  <si>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</si>
  <si>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</si>
  <si>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</si>
  <si>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</si>
  <si>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</si>
  <si>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</si>
  <si>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</si>
  <si>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</si>
  <si>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</si>
  <si>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</si>
  <si>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</si>
  <si>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</si>
  <si>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</si>
  <si>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</si>
  <si>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</si>
  <si>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</si>
  <si>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</si>
  <si>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</si>
  <si>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</si>
  <si>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</si>
  <si>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</si>
  <si>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</si>
  <si>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</si>
  <si>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</si>
  <si>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</si>
  <si>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</si>
  <si>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</si>
  <si>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</si>
  <si>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</si>
  <si>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</si>
  <si>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</si>
  <si>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</si>
  <si>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</si>
  <si>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</si>
  <si>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</si>
  <si>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</si>
  <si>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</si>
  <si>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</si>
  <si>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</si>
  <si>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</si>
  <si>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</si>
  <si>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</si>
  <si>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</si>
  <si>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</si>
  <si>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</si>
  <si>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</si>
  <si>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</si>
  <si>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</si>
  <si>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</si>
  <si>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</si>
  <si>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</si>
  <si>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</si>
  <si>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</si>
  <si>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</si>
  <si>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</si>
  <si>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</si>
  <si>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</si>
  <si>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</si>
  <si>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</si>
  <si>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</si>
  <si>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</si>
  <si>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</si>
  <si>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</si>
  <si>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</si>
  <si>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</si>
  <si>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</si>
  <si>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</si>
  <si>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</si>
  <si>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</si>
  <si>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</si>
  <si>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</si>
  <si>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</si>
  <si>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</si>
  <si>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</si>
  <si>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</si>
  <si>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</si>
  <si>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</si>
  <si>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</si>
  <si>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</si>
  <si>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</si>
  <si>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</si>
  <si>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</si>
  <si>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</si>
  <si>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</si>
  <si>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</si>
  <si>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</si>
  <si>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</si>
  <si>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</si>
  <si>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</si>
  <si>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</si>
  <si>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</si>
  <si>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</si>
  <si>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</si>
  <si>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</si>
  <si>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</si>
  <si>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</si>
  <si>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</si>
  <si>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</si>
  <si>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</si>
  <si>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</si>
  <si>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</si>
  <si>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</si>
  <si>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</si>
  <si>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</si>
  <si>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</si>
  <si>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</si>
  <si>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</si>
  <si>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</si>
  <si>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</si>
  <si>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</si>
  <si>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</si>
  <si>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</si>
  <si>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</si>
  <si>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</si>
  <si>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</si>
  <si>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</si>
  <si>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</si>
  <si>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</si>
  <si>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</si>
  <si>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</si>
  <si>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</si>
  <si>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</si>
  <si>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</si>
  <si>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</si>
  <si>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</si>
  <si>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</si>
  <si>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</si>
  <si>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</si>
  <si>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</si>
  <si>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</si>
  <si>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</si>
  <si>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</si>
  <si>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</si>
  <si>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</si>
  <si>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</si>
  <si>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</si>
  <si>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</si>
  <si>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</si>
  <si>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</si>
  <si>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</si>
  <si>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</si>
  <si>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</si>
  <si>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</si>
  <si>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</si>
  <si>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</si>
  <si>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</si>
  <si>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</si>
  <si>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</si>
  <si>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</si>
  <si>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</si>
  <si>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</si>
  <si>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</si>
  <si>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</si>
  <si>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</si>
  <si>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</si>
  <si>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</si>
  <si>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</si>
  <si>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</si>
  <si>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</si>
  <si>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</si>
  <si>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</si>
  <si>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</si>
  <si>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</si>
  <si>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</si>
  <si>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</si>
  <si>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</si>
  <si>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</si>
  <si>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</si>
  <si>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</si>
  <si>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</si>
  <si>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</si>
  <si>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</si>
  <si>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</si>
  <si>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</si>
  <si>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</si>
  <si>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</si>
  <si>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</si>
  <si>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</si>
  <si>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</si>
  <si>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</si>
  <si>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</si>
  <si>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</si>
  <si>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</si>
  <si>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</si>
  <si>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</si>
  <si>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</si>
  <si>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</si>
  <si>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</si>
  <si>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</si>
  <si>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</si>
  <si>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</si>
  <si>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</si>
  <si>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</si>
  <si>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</si>
  <si>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</si>
  <si>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</si>
  <si>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</si>
  <si>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</si>
  <si>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</si>
  <si>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</si>
  <si>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</si>
  <si>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</si>
  <si>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</si>
  <si>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</si>
  <si>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</si>
  <si>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</si>
  <si>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</si>
  <si>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</si>
  <si>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</si>
  <si>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</si>
  <si>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</si>
  <si>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</si>
  <si>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</si>
  <si>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</si>
  <si>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</si>
  <si>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</si>
  <si>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</si>
  <si>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</si>
  <si>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</si>
  <si>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</si>
  <si>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</si>
  <si>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</si>
  <si>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</si>
  <si>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</si>
  <si>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</si>
  <si>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</si>
  <si>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</si>
  <si>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</si>
  <si>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</si>
  <si>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</si>
  <si>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</si>
  <si>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</si>
  <si>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</si>
  <si>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</si>
  <si>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</si>
  <si>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</si>
  <si>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</si>
  <si>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</si>
  <si>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</si>
  <si>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</si>
  <si>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</si>
  <si>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</si>
  <si>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</si>
  <si>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</si>
  <si>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</si>
  <si>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</si>
  <si>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</si>
  <si>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</si>
  <si>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</si>
  <si>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</si>
  <si>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</si>
  <si>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</si>
  <si>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</si>
  <si>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</si>
  <si>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</si>
  <si>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</si>
  <si>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</si>
  <si>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</si>
  <si>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</si>
  <si>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</si>
  <si>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</si>
  <si>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</si>
  <si>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</si>
  <si>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</si>
  <si>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</si>
  <si>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</si>
  <si>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</si>
  <si>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</si>
  <si>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</si>
  <si>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</si>
  <si>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</si>
  <si>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</si>
  <si>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</si>
  <si>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</si>
  <si>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</si>
  <si>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</si>
  <si>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</si>
  <si>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</si>
  <si>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</si>
  <si>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</si>
  <si>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</si>
  <si>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</si>
  <si>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</si>
  <si>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</si>
  <si>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</si>
  <si>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</si>
  <si>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</si>
  <si>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</si>
  <si>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</si>
  <si>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</si>
  <si>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</si>
  <si>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</si>
  <si>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</si>
  <si>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</si>
  <si>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</si>
  <si>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</si>
  <si>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</si>
  <si>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</si>
  <si>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</si>
  <si>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</si>
  <si>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</si>
  <si>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</si>
  <si>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</si>
  <si>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</si>
  <si>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</si>
  <si>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</si>
  <si>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</si>
  <si>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</si>
  <si>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</si>
  <si>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</si>
  <si>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</si>
  <si>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</si>
  <si>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</si>
  <si>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</si>
  <si>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</si>
  <si>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</si>
  <si>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</si>
  <si>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</si>
  <si>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</si>
  <si>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</si>
  <si>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</si>
  <si>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</si>
  <si>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</si>
  <si>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</si>
  <si>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</si>
  <si>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</si>
  <si>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</si>
  <si>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</si>
  <si>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</si>
  <si>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</si>
  <si>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</si>
  <si>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</si>
  <si>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</si>
  <si>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</si>
  <si>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</si>
  <si>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</si>
  <si>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</si>
  <si>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</si>
  <si>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</si>
  <si>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</si>
  <si>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</si>
  <si>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</si>
  <si>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</si>
  <si>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</si>
  <si>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</si>
  <si>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</si>
  <si>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</si>
  <si>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</si>
  <si>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</si>
  <si>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</si>
  <si>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</si>
  <si>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</si>
  <si>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</si>
  <si>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</si>
  <si>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</si>
  <si>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</si>
  <si>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</si>
  <si>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</si>
  <si>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</si>
  <si>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</si>
  <si>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</si>
  <si>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</si>
  <si>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</si>
  <si>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</si>
  <si>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</si>
  <si>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</si>
  <si>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</si>
  <si>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</si>
  <si>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</si>
  <si>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</si>
  <si>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</si>
  <si>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</si>
  <si>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</si>
  <si>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</si>
  <si>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</si>
  <si>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</si>
  <si>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</si>
  <si>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</si>
  <si>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</si>
  <si>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</si>
  <si>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</si>
  <si>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</si>
  <si>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</si>
  <si>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</si>
  <si>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</si>
  <si>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</si>
  <si>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</si>
  <si>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</si>
  <si>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</si>
  <si>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</si>
  <si>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</si>
  <si>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</si>
  <si>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</si>
  <si>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</si>
  <si>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</si>
  <si>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</si>
  <si>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</si>
  <si>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</si>
  <si>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</si>
  <si>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</si>
  <si>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</si>
  <si>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</si>
  <si>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</si>
  <si>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</si>
  <si>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</si>
  <si>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</si>
  <si>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</si>
  <si>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</si>
  <si>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</si>
  <si>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</si>
  <si>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</si>
  <si>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</si>
  <si>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</si>
  <si>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</si>
  <si>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</si>
  <si>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</si>
  <si>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</si>
  <si>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</si>
  <si>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</si>
  <si>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</si>
  <si>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</si>
  <si>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</si>
  <si>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</si>
  <si>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</si>
  <si>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</si>
  <si>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</si>
  <si>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</si>
  <si>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</si>
  <si>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</si>
  <si>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</si>
  <si>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</si>
  <si>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</si>
  <si>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</si>
  <si>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</si>
  <si>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</si>
  <si>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</si>
  <si>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</si>
  <si>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</si>
  <si>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</si>
  <si>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</si>
  <si>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</si>
  <si>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</si>
  <si>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</si>
  <si>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</si>
  <si>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</si>
  <si>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</si>
  <si>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</si>
  <si>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</si>
  <si>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</si>
  <si>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</si>
  <si>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</si>
  <si>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</si>
  <si>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</si>
  <si>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</si>
  <si>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</si>
  <si>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</si>
  <si>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</si>
  <si>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</si>
  <si>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</si>
  <si>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</si>
  <si>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</si>
  <si>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</si>
  <si>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</si>
  <si>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</si>
  <si>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</si>
  <si>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</si>
  <si>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</si>
  <si>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</si>
  <si>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</si>
  <si>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</si>
  <si>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</si>
  <si>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</si>
  <si>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</si>
  <si>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</si>
  <si>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</si>
  <si>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</si>
  <si>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</si>
  <si>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</si>
  <si>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</si>
  <si>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</si>
  <si>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</si>
  <si>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</si>
  <si>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</si>
  <si>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</si>
  <si>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</si>
  <si>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</si>
  <si>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</si>
  <si>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</si>
  <si>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</si>
  <si>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</si>
  <si>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</si>
  <si>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</si>
  <si>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</si>
  <si>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</si>
  <si>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</si>
  <si>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</si>
  <si>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</si>
  <si>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</si>
  <si>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</si>
  <si>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</si>
  <si>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</si>
  <si>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</si>
  <si>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</si>
  <si>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</si>
  <si>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</si>
  <si>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</si>
  <si>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</si>
  <si>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</si>
  <si>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</si>
  <si>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</si>
  <si>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</si>
  <si>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</si>
  <si>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</si>
  <si>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</si>
  <si>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</si>
  <si>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</si>
  <si>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</si>
  <si>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</si>
  <si>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</si>
  <si>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</si>
  <si>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</si>
  <si>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</si>
  <si>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</si>
  <si>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</si>
  <si>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</si>
  <si>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</si>
  <si>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</si>
  <si>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</si>
  <si>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</si>
  <si>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</si>
  <si>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</si>
  <si>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</si>
  <si>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</si>
  <si>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</si>
  <si>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</si>
  <si>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</si>
  <si>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</si>
  <si>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</si>
  <si>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</si>
  <si>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</si>
  <si>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</si>
  <si>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</si>
  <si>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</si>
  <si>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</si>
  <si>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</si>
  <si>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</si>
  <si>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</si>
  <si>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</si>
  <si>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</si>
  <si>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</si>
  <si>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</si>
  <si>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</si>
  <si>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</si>
  <si>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</si>
  <si>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</si>
  <si>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</si>
  <si>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</si>
  <si>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</si>
  <si>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</si>
  <si>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</si>
  <si>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</si>
  <si>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</si>
  <si>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</si>
  <si>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</si>
  <si>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</si>
  <si>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</si>
  <si>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</si>
  <si>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</si>
  <si>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</si>
  <si>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</si>
  <si>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</si>
  <si>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</si>
  <si>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</si>
  <si>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</si>
  <si>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</si>
  <si>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</si>
  <si>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</si>
  <si>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</si>
  <si>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</si>
  <si>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</si>
  <si>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</si>
  <si>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</si>
  <si>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</si>
  <si>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</si>
  <si>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</si>
  <si>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</si>
  <si>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</si>
  <si>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</si>
  <si>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</si>
  <si>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</si>
  <si>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</si>
  <si>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</si>
  <si>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</si>
  <si>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</si>
  <si>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</si>
  <si>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</si>
  <si>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</si>
  <si>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</si>
  <si>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</si>
  <si>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</si>
  <si>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</si>
  <si>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</si>
  <si>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</si>
  <si>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</si>
  <si>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</si>
  <si>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</si>
  <si>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</si>
  <si>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</si>
  <si>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</si>
  <si>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</si>
  <si>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</si>
  <si>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</si>
  <si>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</si>
  <si>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</si>
  <si>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</si>
  <si>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</si>
  <si>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</si>
  <si>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</si>
  <si>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</si>
  <si>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</si>
  <si>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</si>
  <si>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</si>
  <si>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</si>
  <si>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</si>
  <si>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</si>
  <si>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</si>
  <si>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</si>
  <si>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</si>
  <si>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</si>
  <si>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</si>
  <si>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</si>
  <si>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</si>
  <si>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</si>
  <si>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</si>
  <si>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</si>
  <si>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</si>
  <si>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</si>
  <si>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</si>
  <si>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</si>
  <si>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</si>
  <si>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</si>
  <si>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</si>
  <si>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</si>
  <si>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</si>
  <si>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</si>
  <si>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</si>
  <si>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</si>
  <si>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</si>
  <si>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</si>
  <si>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</si>
  <si>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</si>
  <si>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</si>
  <si>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</si>
  <si>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</si>
  <si>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</si>
  <si>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</si>
  <si>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</si>
  <si>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</si>
  <si>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</si>
  <si>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</si>
  <si>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</si>
  <si>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</si>
  <si>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</si>
  <si>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</si>
  <si>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</si>
  <si>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</si>
  <si>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</si>
  <si>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</si>
  <si>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</si>
  <si>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</si>
  <si>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</si>
  <si>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</si>
  <si>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</si>
  <si>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</si>
  <si>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</si>
  <si>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</si>
  <si>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</si>
  <si>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</si>
  <si>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</si>
  <si>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</si>
  <si>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</si>
  <si>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</si>
  <si>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</si>
  <si>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</si>
  <si>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</si>
  <si>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</si>
  <si>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</si>
  <si>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</si>
  <si>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</si>
  <si>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</si>
  <si>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</si>
  <si>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</si>
  <si>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</si>
  <si>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</si>
  <si>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</si>
  <si>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</si>
  <si>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</si>
  <si>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</si>
  <si>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</si>
  <si>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</si>
  <si>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</si>
  <si>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</si>
  <si>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</si>
  <si>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</si>
  <si>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</si>
  <si>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</si>
  <si>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</si>
  <si>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</si>
  <si>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</si>
  <si>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</si>
  <si>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</si>
  <si>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</si>
  <si>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</si>
  <si>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</si>
  <si>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</si>
  <si>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</si>
  <si>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</si>
  <si>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</si>
  <si>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</si>
  <si>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</si>
  <si>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</si>
  <si>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</si>
  <si>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</si>
  <si>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</si>
  <si>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</si>
  <si>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</si>
  <si>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</si>
  <si>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</si>
  <si>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</si>
  <si>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</si>
  <si>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</si>
  <si>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</si>
  <si>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</si>
  <si>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</si>
  <si>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</si>
  <si>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</si>
  <si>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</si>
  <si>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</si>
  <si>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</si>
  <si>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</si>
  <si>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</si>
  <si>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</si>
  <si>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</si>
  <si>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</si>
  <si>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</si>
  <si>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</si>
  <si>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</si>
  <si>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</si>
  <si>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</si>
  <si>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</si>
  <si>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</si>
  <si>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</si>
  <si>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</si>
  <si>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</si>
  <si>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</si>
  <si>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</si>
  <si>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</si>
  <si>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</si>
  <si>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</si>
  <si>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</si>
  <si>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</si>
  <si>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</si>
  <si>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</si>
  <si>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</si>
  <si>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</si>
  <si>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</si>
  <si>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</si>
  <si>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</si>
  <si>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</si>
  <si>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</si>
  <si>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</si>
  <si>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</si>
  <si>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</si>
  <si>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</si>
  <si>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</si>
  <si>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</si>
  <si>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</si>
  <si>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</si>
  <si>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</si>
  <si>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</si>
  <si>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</si>
  <si>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</si>
  <si>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</si>
  <si>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</si>
  <si>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</si>
  <si>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</si>
  <si>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</si>
  <si>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</si>
  <si>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</si>
  <si>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</si>
  <si>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</si>
  <si>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</si>
  <si>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</si>
  <si>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</si>
  <si>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</si>
  <si>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</si>
  <si>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</si>
  <si>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</si>
  <si>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</si>
  <si>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</si>
  <si>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</si>
  <si>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</si>
  <si>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</si>
  <si>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</si>
  <si>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</si>
  <si>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</si>
  <si>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</si>
  <si>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</si>
  <si>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</si>
  <si>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</si>
  <si>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</si>
  <si>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</si>
  <si>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</si>
  <si>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</si>
  <si>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</si>
  <si>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</si>
  <si>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</si>
  <si>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</si>
  <si>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</si>
  <si>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</si>
  <si>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</si>
  <si>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</si>
  <si>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</si>
  <si>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</si>
  <si>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</si>
  <si>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</si>
  <si>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</si>
  <si>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</si>
  <si>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</si>
  <si>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</si>
  <si>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</si>
  <si>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</si>
  <si>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</si>
  <si>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</si>
  <si>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</si>
  <si>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</si>
  <si>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</si>
  <si>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</si>
  <si>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</si>
  <si>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</si>
  <si>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</si>
  <si>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</si>
  <si>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</si>
  <si>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</si>
  <si>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</si>
  <si>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</si>
  <si>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</si>
  <si>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</si>
  <si>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</si>
  <si>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</si>
  <si>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</si>
  <si>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</si>
  <si>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</si>
  <si>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</si>
  <si>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</si>
  <si>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</si>
  <si>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</si>
  <si>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</si>
  <si>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</si>
  <si>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</si>
  <si>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</si>
  <si>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</si>
  <si>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</si>
  <si>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</si>
  <si>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</si>
  <si>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</si>
  <si>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</si>
  <si>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</si>
  <si>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</si>
  <si>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</si>
  <si>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</si>
  <si>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</si>
  <si>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</si>
  <si>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</si>
  <si>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</si>
  <si>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</si>
  <si>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</si>
  <si>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</si>
  <si>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</si>
  <si>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</si>
  <si>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</si>
  <si>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</si>
  <si>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</si>
  <si>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</si>
  <si>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</si>
  <si>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</si>
  <si>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</si>
  <si>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</si>
  <si>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</si>
  <si>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</si>
  <si>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</si>
  <si>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</si>
  <si>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</si>
  <si>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</si>
  <si>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</si>
  <si>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</si>
  <si>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</si>
  <si>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</si>
  <si>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</si>
  <si>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</si>
  <si>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</si>
  <si>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</si>
  <si>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</si>
  <si>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</si>
  <si>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</si>
  <si>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</si>
  <si>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</si>
  <si>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</si>
  <si>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</si>
  <si>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</si>
  <si>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</si>
  <si>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</si>
  <si>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</si>
  <si>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</si>
  <si>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</si>
  <si>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</si>
  <si>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</si>
  <si>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</si>
  <si>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</si>
  <si>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</si>
  <si>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</si>
  <si>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</si>
  <si>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</si>
  <si>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</si>
  <si>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</si>
  <si>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</si>
  <si>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</si>
  <si>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</si>
  <si>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</si>
  <si>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</si>
  <si>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</si>
  <si>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</si>
  <si>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</si>
  <si>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</si>
  <si>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</si>
  <si>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</si>
  <si>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</si>
  <si>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</si>
  <si>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</si>
  <si>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</si>
  <si>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</si>
  <si>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</si>
  <si>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</si>
  <si>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</si>
  <si>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</si>
  <si>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</si>
  <si>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</si>
  <si>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</si>
  <si>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</si>
  <si>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</si>
  <si>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</si>
  <si>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</si>
  <si>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</si>
  <si>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</si>
  <si>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</si>
  <si>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</si>
  <si>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</si>
  <si>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</si>
  <si>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</si>
  <si>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</si>
  <si>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</si>
  <si>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</si>
  <si>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</si>
  <si>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</si>
  <si>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</si>
  <si>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</si>
  <si>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</si>
  <si>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</si>
  <si>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</si>
  <si>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</si>
  <si>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</si>
  <si>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</si>
  <si>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</si>
  <si>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</si>
  <si>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</si>
  <si>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</si>
  <si>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</si>
  <si>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</si>
  <si>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</si>
  <si>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</si>
  <si>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</si>
  <si>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</si>
  <si>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</si>
  <si>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</si>
  <si>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</si>
  <si>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</si>
  <si>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</si>
  <si>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</si>
  <si>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</si>
  <si>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</si>
  <si>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</si>
  <si>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</si>
  <si>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</si>
  <si>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</si>
  <si>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</si>
  <si>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</si>
  <si>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</si>
  <si>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</si>
  <si>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</si>
  <si>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</si>
  <si>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</si>
  <si>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</si>
  <si>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</si>
  <si>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</si>
  <si>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</si>
  <si>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</si>
  <si>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</si>
  <si>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</si>
  <si>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</si>
  <si>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</si>
  <si>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</si>
  <si>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</si>
  <si>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</si>
  <si>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</si>
  <si>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</si>
  <si>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</si>
  <si>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</si>
  <si>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</si>
  <si>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</si>
  <si>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</si>
  <si>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</si>
  <si>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</si>
  <si>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</si>
  <si>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</si>
  <si>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</si>
  <si>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</si>
  <si>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</si>
  <si>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</si>
  <si>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</si>
  <si>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</si>
  <si>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</si>
  <si>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</si>
  <si>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</si>
  <si>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</si>
  <si>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</si>
  <si>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</si>
  <si>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</si>
  <si>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</si>
  <si>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</si>
  <si>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</si>
  <si>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</si>
  <si>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</si>
  <si>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</si>
  <si>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</si>
  <si>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</si>
  <si>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</si>
  <si>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</si>
  <si>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</si>
  <si>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</si>
  <si>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</si>
  <si>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</si>
  <si>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</si>
  <si>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</si>
  <si>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</si>
  <si>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</si>
  <si>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</si>
  <si>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</si>
  <si>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</si>
  <si>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</si>
  <si>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</si>
  <si>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</si>
  <si>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</si>
  <si>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</si>
  <si>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</si>
  <si>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</si>
  <si>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</si>
  <si>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</si>
  <si>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</si>
  <si>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</si>
  <si>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</si>
  <si>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</si>
  <si>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</si>
  <si>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</si>
  <si>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</si>
  <si>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</si>
  <si>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</si>
  <si>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</si>
  <si>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</si>
  <si>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</si>
  <si>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</si>
  <si>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</si>
  <si>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</si>
  <si>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</si>
  <si>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</si>
  <si>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</si>
  <si>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</si>
  <si>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</si>
  <si>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</si>
  <si>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</si>
  <si>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</si>
  <si>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</si>
  <si>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</si>
  <si>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</si>
  <si>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</si>
  <si>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</si>
  <si>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</si>
  <si>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</si>
  <si>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</si>
  <si>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</si>
  <si>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</si>
  <si>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</si>
  <si>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</si>
  <si>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</si>
  <si>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</si>
  <si>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</si>
  <si>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</si>
  <si>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</si>
  <si>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</si>
  <si>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</si>
  <si>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</si>
  <si>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</si>
  <si>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</si>
  <si>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</si>
  <si>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</si>
  <si>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</si>
  <si>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</si>
  <si>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</si>
  <si>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</si>
  <si>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</si>
  <si>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</si>
  <si>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</si>
  <si>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</si>
  <si>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</si>
  <si>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</si>
  <si>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</si>
  <si>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</si>
  <si>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</si>
  <si>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</si>
  <si>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</si>
  <si>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</si>
  <si>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</si>
  <si>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</si>
  <si>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</si>
  <si>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</si>
  <si>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</si>
  <si>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</si>
  <si>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</si>
  <si>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</si>
  <si>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</si>
  <si>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</si>
  <si>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</si>
  <si>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</si>
  <si>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</si>
  <si>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</si>
  <si>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</si>
  <si>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</si>
  <si>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</si>
  <si>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</si>
  <si>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</si>
  <si>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</si>
  <si>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</si>
  <si>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</si>
  <si>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</si>
  <si>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</si>
  <si>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</si>
  <si>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</si>
  <si>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</si>
  <si>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</si>
  <si>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</si>
  <si>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</si>
  <si>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</si>
  <si>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</si>
  <si>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</si>
  <si>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</si>
  <si>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</si>
  <si>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</si>
  <si>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</si>
  <si>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</si>
  <si>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</si>
  <si>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</si>
  <si>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</si>
  <si>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</si>
  <si>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</si>
  <si>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</si>
  <si>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</si>
  <si>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</si>
  <si>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</si>
  <si>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</si>
  <si>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</si>
  <si>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</si>
  <si>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</si>
  <si>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</si>
  <si>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</si>
  <si>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</si>
  <si>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</si>
  <si>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</si>
  <si>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</si>
  <si>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</si>
  <si>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</si>
  <si>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</si>
  <si>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</si>
  <si>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</si>
  <si>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</si>
  <si>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</si>
  <si>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</si>
  <si>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</si>
  <si>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</si>
  <si>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</si>
  <si>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</si>
  <si>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</si>
  <si>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</si>
  <si>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</si>
  <si>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</si>
  <si>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</si>
  <si>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</si>
  <si>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</si>
  <si>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</si>
  <si>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</si>
  <si>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</si>
  <si>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</si>
  <si>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</si>
  <si>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</si>
  <si>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</si>
  <si>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</si>
  <si>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</si>
  <si>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</si>
  <si>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</si>
  <si>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</si>
  <si>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</si>
  <si>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</si>
  <si>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</si>
  <si>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</si>
  <si>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</si>
  <si>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</si>
  <si>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</si>
  <si>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</si>
  <si>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</si>
  <si>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</si>
  <si>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</si>
  <si>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</si>
  <si>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</si>
  <si>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</si>
  <si>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</si>
  <si>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</si>
  <si>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</si>
  <si>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</si>
  <si>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</si>
  <si>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</si>
  <si>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</si>
  <si>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</si>
  <si>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</si>
  <si>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</si>
  <si>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</si>
  <si>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</si>
  <si>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</si>
  <si>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</si>
  <si>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</si>
  <si>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</si>
  <si>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</si>
  <si>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</si>
  <si>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</si>
  <si>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</si>
  <si>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</si>
  <si>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</si>
  <si>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</si>
  <si>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</si>
  <si>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</si>
  <si>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</si>
  <si>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</si>
  <si>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</si>
  <si>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</si>
  <si>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</si>
  <si>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</si>
  <si>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</si>
  <si>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</si>
  <si>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</si>
  <si>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</si>
  <si>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</si>
  <si>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</si>
  <si>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</si>
  <si>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</si>
  <si>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</si>
  <si>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</si>
  <si>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</si>
  <si>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</si>
  <si>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</si>
  <si>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</si>
  <si>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</si>
  <si>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</si>
  <si>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</si>
  <si>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</si>
  <si>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</si>
  <si>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</si>
  <si>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</si>
  <si>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</si>
  <si>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</si>
  <si>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</si>
  <si>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</si>
  <si>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</si>
  <si>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</si>
  <si>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</si>
  <si>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</si>
  <si>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</si>
  <si>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</si>
  <si>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</si>
  <si>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</si>
  <si>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</si>
  <si>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</si>
  <si>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</si>
  <si>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</si>
  <si>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</si>
  <si>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</si>
  <si>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</si>
  <si>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</si>
  <si>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</si>
  <si>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</si>
  <si>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</si>
  <si>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</si>
  <si>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</si>
  <si>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</si>
  <si>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</si>
  <si>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</si>
  <si>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</si>
  <si>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</si>
  <si>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</si>
  <si>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</si>
  <si>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</si>
  <si>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</si>
  <si>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</si>
  <si>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</si>
  <si>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</si>
  <si>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</si>
  <si>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</si>
  <si>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</si>
  <si>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</si>
  <si>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</si>
  <si>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</si>
  <si>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</si>
  <si>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</si>
  <si>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</si>
  <si>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</si>
  <si>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</si>
  <si>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</si>
  <si>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</si>
  <si>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</si>
  <si>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</si>
  <si>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</si>
  <si>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</si>
  <si>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</si>
  <si>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</si>
  <si>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</si>
  <si>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</si>
  <si>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</si>
  <si>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</si>
  <si>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</si>
  <si>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</si>
  <si>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</si>
  <si>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</si>
  <si>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</si>
  <si>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</si>
  <si>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</si>
  <si>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</si>
  <si>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</si>
  <si>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</si>
  <si>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</si>
  <si>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</si>
  <si>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</si>
  <si>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</si>
  <si>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</si>
  <si>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</si>
  <si>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</si>
  <si>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</si>
  <si>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</si>
  <si>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</si>
  <si>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</si>
  <si>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</si>
  <si>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</si>
  <si>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</si>
  <si>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</si>
  <si>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</si>
  <si>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</si>
  <si>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</si>
  <si>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</si>
  <si>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</si>
  <si>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</si>
  <si>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</si>
  <si>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</si>
  <si>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</si>
  <si>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</si>
  <si>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</si>
  <si>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</si>
  <si>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</si>
  <si>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</si>
  <si>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</si>
  <si>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</si>
  <si>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</si>
  <si>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</si>
  <si>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</si>
  <si>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</si>
  <si>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</si>
  <si>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</si>
  <si>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</si>
  <si>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</si>
  <si>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</si>
  <si>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</si>
  <si>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</si>
  <si>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</si>
  <si>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</si>
  <si>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</si>
  <si>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</si>
  <si>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</si>
  <si>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</si>
  <si>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</si>
  <si>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</si>
  <si>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</si>
  <si>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</si>
  <si>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</si>
  <si>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</si>
  <si>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</si>
  <si>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</si>
  <si>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</si>
  <si>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</si>
  <si>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</si>
  <si>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</si>
  <si>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</si>
  <si>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</si>
  <si>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</si>
  <si>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</si>
  <si>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</si>
  <si>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</si>
  <si>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</si>
  <si>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</si>
  <si>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</si>
  <si>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</si>
  <si>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</si>
  <si>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</si>
  <si>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</si>
  <si>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</si>
  <si>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</si>
  <si>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</si>
  <si>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</si>
  <si>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</si>
  <si>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</si>
  <si>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</si>
  <si>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</si>
  <si>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</si>
  <si>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</si>
  <si>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</si>
  <si>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</si>
  <si>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</si>
  <si>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</si>
  <si>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</si>
  <si>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</si>
  <si>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</si>
  <si>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</si>
  <si>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</si>
  <si>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</si>
  <si>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</si>
  <si>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</si>
  <si>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</si>
  <si>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</si>
  <si>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</si>
  <si>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</si>
  <si>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</si>
  <si>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</si>
  <si>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</si>
  <si>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</si>
  <si>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</si>
  <si>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</si>
  <si>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</si>
  <si>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</si>
  <si>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</si>
  <si>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</si>
  <si>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</si>
  <si>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</si>
  <si>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</si>
  <si>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</si>
  <si>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</si>
  <si>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</si>
  <si>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</si>
  <si>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</si>
  <si>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</si>
  <si>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</si>
  <si>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</si>
  <si>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</si>
  <si>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</si>
  <si>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</si>
  <si>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</si>
  <si>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</si>
  <si>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</si>
  <si>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</si>
  <si>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</si>
  <si>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</si>
  <si>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</si>
  <si>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</si>
  <si>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</si>
  <si>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</si>
  <si>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</si>
  <si>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</si>
  <si>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</si>
  <si>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</si>
  <si>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</si>
  <si>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</si>
  <si>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</si>
  <si>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</si>
  <si>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</si>
  <si>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</si>
  <si>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</si>
  <si>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</si>
  <si>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</si>
  <si>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</si>
  <si>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</si>
  <si>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</si>
  <si>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</si>
  <si>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</si>
  <si>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</si>
  <si>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</si>
  <si>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</si>
  <si>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</si>
  <si>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</si>
  <si>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</si>
  <si>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</si>
  <si>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</si>
  <si>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</si>
  <si>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</si>
  <si>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</si>
  <si>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</si>
  <si>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</si>
  <si>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</si>
  <si>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</si>
  <si>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</si>
  <si>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</si>
  <si>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</si>
  <si>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</si>
  <si>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</si>
  <si>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</si>
  <si>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</si>
  <si>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</si>
  <si>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</si>
  <si>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</si>
  <si>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</si>
  <si>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</si>
  <si>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</si>
  <si>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</si>
  <si>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</si>
  <si>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</si>
  <si>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</si>
  <si>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</si>
  <si>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</si>
  <si>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</si>
  <si>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</si>
  <si>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</si>
  <si>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</si>
  <si>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</si>
  <si>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</si>
  <si>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</si>
  <si>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</si>
  <si>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</si>
  <si>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</si>
  <si>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</si>
  <si>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</si>
  <si>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</si>
  <si>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</si>
  <si>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</si>
  <si>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</si>
  <si>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</si>
  <si>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</si>
  <si>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</si>
  <si>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</si>
  <si>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</si>
  <si>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</si>
  <si>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</si>
  <si>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</si>
  <si>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</si>
  <si>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</si>
  <si>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</si>
  <si>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</si>
  <si>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</si>
  <si>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</si>
  <si>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</si>
  <si>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</si>
  <si>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</si>
  <si>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</si>
  <si>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</si>
  <si>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</si>
  <si>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</si>
  <si>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</si>
  <si>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</si>
  <si>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</si>
  <si>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</si>
  <si>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</si>
  <si>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</si>
  <si>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</si>
  <si>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</si>
  <si>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</si>
  <si>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</si>
  <si>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</si>
  <si>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</si>
  <si>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</si>
  <si>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</si>
  <si>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</si>
  <si>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</si>
  <si>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</si>
  <si>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</si>
  <si>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</si>
  <si>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</si>
  <si>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</si>
  <si>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</si>
  <si>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</si>
  <si>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</si>
  <si>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</si>
  <si>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</si>
  <si>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</si>
  <si>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</si>
  <si>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</si>
  <si>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</si>
  <si>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</si>
  <si>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</si>
  <si>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</si>
  <si>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</si>
  <si>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</si>
  <si>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</si>
  <si>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</si>
  <si>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</si>
  <si>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</si>
  <si>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</si>
  <si>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</si>
  <si>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</si>
  <si>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</si>
  <si>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</si>
  <si>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</si>
  <si>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</si>
  <si>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</si>
  <si>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</si>
  <si>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</si>
  <si>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</si>
  <si>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</si>
  <si>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</si>
  <si>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</si>
  <si>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</si>
  <si>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</si>
  <si>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</si>
  <si>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</si>
  <si>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</si>
  <si>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</si>
  <si>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</si>
  <si>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</si>
  <si>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</si>
  <si>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</si>
  <si>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</si>
  <si>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</si>
  <si>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</si>
  <si>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</si>
  <si>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</si>
  <si>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</si>
  <si>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</si>
  <si>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</si>
  <si>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</si>
  <si>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</si>
  <si>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</si>
  <si>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</si>
  <si>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</si>
  <si>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</si>
  <si>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</si>
  <si>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</si>
  <si>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</si>
  <si>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</si>
  <si>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</si>
  <si>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</si>
  <si>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</si>
  <si>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</si>
  <si>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</si>
  <si>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</si>
  <si>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</si>
  <si>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</si>
  <si>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</si>
  <si>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</si>
  <si>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</si>
  <si>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</si>
  <si>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</si>
  <si>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</si>
  <si>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</si>
  <si>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</si>
  <si>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</si>
  <si>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</si>
  <si>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</si>
  <si>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</si>
  <si>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</si>
  <si>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</si>
  <si>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</si>
  <si>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</si>
  <si>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</si>
  <si>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</si>
  <si>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</si>
  <si>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</si>
  <si>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</si>
  <si>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</si>
  <si>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</si>
  <si>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</si>
  <si>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</si>
  <si>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</si>
  <si>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</si>
  <si>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</si>
  <si>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</si>
  <si>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</si>
  <si>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</si>
  <si>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</si>
  <si>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</si>
  <si>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</si>
  <si>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</si>
  <si>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</si>
  <si>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</si>
  <si>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</si>
  <si>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</si>
  <si>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</si>
  <si>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</si>
  <si>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</si>
  <si>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</si>
  <si>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</si>
  <si>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</si>
  <si>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</si>
  <si>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</si>
  <si>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</si>
  <si>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</si>
  <si>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</si>
  <si>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</si>
  <si>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</si>
  <si>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</si>
  <si>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</si>
  <si>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</si>
  <si>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</si>
  <si>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</si>
  <si>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</si>
  <si>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</si>
  <si>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</si>
  <si>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</si>
  <si>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</si>
  <si>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</si>
  <si>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</si>
  <si>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</si>
  <si>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</si>
  <si>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</si>
  <si>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</si>
  <si>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</si>
  <si>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</si>
  <si>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</si>
  <si>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</si>
  <si>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</si>
  <si>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</si>
  <si>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</si>
  <si>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</si>
  <si>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</si>
  <si>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</si>
  <si>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</si>
  <si>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</si>
  <si>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</si>
  <si>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</si>
  <si>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</si>
  <si>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</si>
  <si>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</si>
  <si>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</si>
  <si>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</si>
  <si>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</si>
  <si>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</si>
  <si>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</si>
  <si>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</si>
  <si>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</si>
  <si>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</si>
  <si>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</si>
  <si>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</si>
  <si>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</si>
  <si>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</si>
  <si>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</si>
  <si>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</si>
  <si>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</si>
  <si>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</si>
  <si>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</si>
  <si>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</si>
  <si>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</si>
  <si>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</si>
  <si>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</si>
  <si>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</si>
  <si>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</si>
  <si>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</si>
  <si>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</si>
  <si>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</si>
  <si>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</si>
  <si>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</si>
  <si>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</si>
  <si>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</si>
  <si>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</si>
  <si>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</si>
  <si>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</si>
  <si>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</si>
  <si>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</si>
  <si>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</si>
  <si>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</si>
  <si>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</si>
  <si>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</si>
  <si>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</si>
  <si>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</si>
  <si>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</si>
  <si>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</si>
  <si>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</si>
  <si>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</si>
  <si>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</si>
  <si>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</si>
  <si>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</si>
  <si>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</si>
  <si>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</si>
  <si>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</si>
  <si>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</si>
  <si>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</si>
  <si>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</si>
  <si>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</si>
  <si>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</si>
  <si>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</si>
  <si>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</si>
  <si>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</si>
  <si>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</si>
  <si>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</si>
  <si>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</si>
  <si>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</si>
  <si>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</si>
  <si>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</si>
  <si>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</si>
  <si>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</si>
  <si>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</si>
  <si>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</si>
  <si>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</si>
  <si>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</si>
  <si>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</si>
  <si>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</si>
  <si>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</si>
  <si>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</si>
  <si>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</si>
  <si>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</si>
  <si>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</si>
  <si>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</si>
  <si>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</si>
  <si>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</si>
  <si>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</si>
  <si>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</si>
  <si>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</si>
  <si>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</si>
  <si>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</si>
  <si>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</si>
  <si>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</si>
  <si>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</si>
  <si>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</si>
  <si>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</si>
  <si>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</si>
  <si>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</si>
  <si>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</si>
  <si>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</si>
  <si>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</si>
  <si>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</si>
  <si>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</si>
  <si>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</si>
  <si>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</si>
  <si>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</si>
  <si>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</si>
  <si>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</si>
  <si>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</si>
  <si>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</si>
  <si>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</si>
  <si>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</si>
  <si>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</si>
  <si>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</si>
  <si>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</si>
  <si>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</si>
  <si>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</si>
  <si>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</si>
  <si>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</si>
  <si>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</si>
  <si>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</si>
  <si>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</si>
  <si>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</si>
  <si>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</si>
  <si>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</si>
  <si>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</si>
  <si>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</si>
  <si>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</si>
  <si>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</si>
  <si>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</si>
  <si>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</si>
  <si>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</si>
  <si>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</si>
  <si>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</si>
  <si>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</si>
  <si>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</si>
  <si>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</si>
  <si>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</si>
  <si>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</si>
  <si>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</si>
  <si>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</si>
  <si>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</si>
  <si>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</si>
  <si>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</si>
  <si>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</si>
  <si>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</si>
  <si>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</si>
  <si>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</si>
  <si>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</si>
  <si>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</si>
  <si>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</si>
  <si>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</si>
  <si>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</si>
  <si>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</si>
  <si>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</si>
  <si>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</si>
  <si>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</si>
  <si>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</si>
  <si>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</si>
  <si>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</si>
  <si>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</si>
  <si>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</si>
  <si>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</si>
  <si>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</si>
  <si>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</si>
  <si>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</si>
  <si>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</si>
  <si>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</si>
  <si>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</si>
  <si>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</si>
  <si>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</si>
  <si>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</si>
  <si>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</si>
  <si>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</si>
  <si>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</si>
  <si>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</si>
  <si>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</si>
  <si>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</si>
  <si>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</si>
  <si>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</si>
  <si>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</si>
  <si>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</si>
  <si>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</si>
  <si>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</si>
  <si>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</si>
  <si>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</si>
  <si>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</si>
  <si>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</si>
  <si>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</si>
  <si>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</si>
  <si>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</si>
  <si>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</si>
  <si>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</si>
  <si>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</si>
  <si>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</si>
  <si>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</si>
  <si>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</si>
  <si>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</si>
  <si>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</si>
  <si>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</si>
  <si>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</si>
  <si>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</si>
  <si>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</si>
  <si>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</si>
  <si>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</si>
  <si>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</si>
  <si>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</si>
  <si>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</si>
  <si>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</si>
  <si>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</si>
  <si>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</si>
  <si>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</si>
  <si>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</si>
  <si>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</si>
  <si>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</si>
  <si>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</si>
  <si>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</si>
  <si>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</si>
  <si>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</si>
  <si>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</si>
  <si>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</si>
  <si>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</si>
  <si>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</si>
  <si>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</si>
  <si>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</si>
  <si>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</si>
  <si>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</si>
  <si>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</si>
  <si>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</si>
  <si>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</si>
  <si>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</si>
  <si>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</si>
  <si>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</si>
  <si>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</si>
  <si>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</si>
  <si>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</si>
  <si>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</si>
  <si>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</si>
  <si>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</si>
  <si>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</si>
  <si>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</si>
  <si>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</si>
  <si>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</si>
  <si>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</si>
  <si>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</si>
  <si>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</si>
  <si>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</si>
  <si>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</si>
  <si>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</si>
  <si>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</si>
  <si>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</si>
  <si>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</si>
  <si>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</si>
  <si>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</si>
  <si>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</si>
  <si>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</si>
  <si>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</si>
  <si>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</si>
  <si>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</si>
  <si>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</si>
  <si>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</si>
  <si>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</si>
  <si>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</si>
  <si>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</si>
  <si>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</si>
  <si>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</si>
  <si>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</si>
  <si>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</si>
  <si>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</si>
  <si>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</si>
  <si>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</si>
  <si>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</si>
  <si>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</si>
  <si>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</si>
  <si>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</si>
  <si>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</si>
  <si>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</si>
  <si>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</si>
  <si>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</si>
  <si>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</si>
  <si>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</si>
  <si>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</si>
  <si>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</si>
  <si>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</si>
  <si>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</si>
  <si>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</si>
  <si>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</si>
  <si>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</si>
  <si>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</si>
  <si>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</si>
  <si>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</si>
  <si>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</si>
  <si>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</si>
  <si>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</si>
  <si>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</si>
  <si>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</si>
  <si>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</si>
  <si>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</si>
  <si>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</si>
  <si>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</si>
  <si>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</si>
  <si>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</si>
  <si>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</si>
  <si>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</si>
  <si>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</si>
  <si>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</si>
  <si>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</si>
  <si>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</si>
  <si>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</si>
  <si>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</si>
  <si>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</si>
  <si>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</si>
  <si>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</si>
  <si>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</si>
  <si>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</si>
  <si>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</si>
  <si>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</si>
  <si>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</si>
  <si>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</si>
  <si>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</si>
  <si>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</si>
  <si>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</si>
  <si>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</si>
  <si>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</si>
  <si>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</si>
  <si>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</si>
  <si>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</si>
  <si>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</si>
  <si>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</si>
  <si>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</si>
  <si>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</si>
  <si>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</si>
  <si>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</si>
  <si>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</si>
  <si>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</si>
  <si>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</si>
  <si>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</si>
  <si>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</si>
  <si>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</si>
  <si>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</si>
  <si>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</si>
  <si>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</si>
  <si>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</si>
  <si>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</si>
  <si>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</si>
  <si>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</si>
  <si>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</si>
  <si>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</si>
  <si>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</si>
  <si>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</si>
  <si>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</si>
  <si>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</si>
  <si>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</si>
  <si>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</si>
  <si>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</si>
  <si>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</si>
  <si>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</si>
  <si>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</si>
  <si>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</si>
  <si>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</si>
  <si>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</si>
  <si>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</si>
  <si>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</si>
  <si>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</si>
  <si>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</si>
  <si>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</si>
  <si>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</si>
  <si>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</si>
  <si>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</si>
  <si>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</si>
  <si>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</si>
  <si>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</si>
  <si>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</si>
  <si>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</si>
  <si>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</si>
  <si>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</si>
  <si>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</si>
  <si>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</si>
  <si>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</si>
  <si>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</si>
  <si>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</si>
  <si>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</si>
  <si>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</si>
  <si>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</si>
  <si>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</si>
  <si>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</si>
  <si>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</si>
  <si>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</si>
  <si>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</si>
  <si>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</si>
  <si>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</si>
  <si>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</si>
  <si>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</si>
  <si>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</si>
  <si>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</si>
  <si>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</si>
  <si>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</si>
  <si>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</si>
  <si>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</si>
  <si>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</si>
  <si>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</si>
  <si>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</si>
  <si>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</si>
  <si>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</si>
  <si>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</si>
  <si>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</si>
  <si>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</si>
  <si>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</si>
  <si>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</si>
  <si>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</si>
  <si>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</si>
  <si>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</si>
  <si>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</si>
  <si>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</si>
  <si>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</si>
  <si>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</si>
  <si>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</si>
  <si>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</si>
  <si>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</si>
  <si>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</si>
  <si>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</si>
  <si>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</si>
  <si>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</si>
  <si>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</si>
  <si>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</si>
  <si>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</si>
  <si>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</si>
  <si>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</si>
  <si>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</si>
  <si>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</si>
  <si>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</si>
  <si>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</si>
  <si>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</si>
  <si>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</si>
  <si>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</si>
  <si>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</si>
  <si>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</si>
  <si>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</si>
  <si>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</si>
  <si>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</si>
  <si>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</si>
  <si>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</si>
  <si>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</si>
  <si>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</si>
  <si>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</si>
  <si>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</si>
  <si>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</si>
  <si>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</si>
  <si>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</si>
  <si>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</si>
  <si>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</si>
  <si>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</si>
  <si>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</si>
  <si>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</si>
  <si>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</si>
  <si>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</si>
  <si>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</si>
  <si>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</si>
  <si>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</si>
  <si>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</si>
  <si>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</si>
  <si>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</si>
  <si>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</si>
  <si>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</si>
  <si>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</si>
  <si>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</si>
  <si>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</si>
  <si>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</si>
  <si>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</si>
  <si>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</si>
  <si>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</si>
  <si>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</si>
  <si>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</si>
  <si>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</si>
  <si>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</si>
  <si>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</si>
  <si>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</si>
  <si>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</si>
  <si>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</si>
  <si>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</si>
  <si>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</si>
  <si>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</si>
  <si>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</si>
  <si>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</si>
  <si>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</si>
  <si>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</si>
  <si>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</si>
  <si>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</si>
  <si>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</si>
  <si>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</si>
  <si>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</si>
  <si>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</si>
  <si>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</si>
  <si>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</si>
  <si>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</si>
  <si>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</si>
  <si>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</si>
  <si>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</si>
  <si>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</si>
  <si>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</si>
  <si>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</si>
  <si>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</si>
  <si>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</si>
  <si>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</si>
  <si>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</si>
  <si>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</si>
  <si>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</si>
  <si>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</si>
  <si>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</si>
  <si>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</si>
  <si>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</si>
  <si>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</si>
  <si>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</si>
  <si>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</si>
  <si>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</si>
  <si>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</si>
  <si>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</si>
  <si>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</si>
  <si>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</si>
  <si>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</si>
  <si>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</si>
  <si>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</si>
  <si>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</si>
  <si>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</si>
  <si>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</si>
  <si>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</si>
  <si>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</si>
  <si>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</si>
  <si>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</si>
  <si>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</si>
  <si>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</si>
  <si>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</si>
  <si>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</si>
  <si>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</si>
  <si>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</si>
  <si>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</si>
  <si>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</si>
  <si>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</si>
  <si>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</si>
  <si>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</si>
  <si>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</si>
  <si>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</si>
  <si>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</si>
  <si>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</si>
  <si>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</si>
  <si>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</si>
  <si>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</si>
  <si>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</si>
  <si>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</si>
  <si>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</si>
  <si>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</si>
  <si>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</si>
  <si>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</si>
  <si>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</si>
  <si>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</si>
  <si>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</si>
  <si>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</si>
  <si>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</si>
  <si>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</si>
  <si>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</si>
  <si>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</si>
  <si>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</si>
  <si>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</si>
  <si>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</si>
  <si>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</si>
  <si>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</si>
  <si>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</si>
  <si>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</si>
  <si>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</si>
  <si>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</si>
  <si>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</si>
  <si>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</si>
  <si>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</si>
  <si>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</si>
  <si>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</si>
  <si>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</si>
  <si>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</si>
  <si>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</si>
  <si>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</si>
  <si>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</si>
  <si>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</si>
  <si>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</si>
  <si>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</si>
  <si>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</si>
  <si>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</si>
  <si>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</si>
  <si>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</si>
  <si>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</si>
  <si>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</si>
  <si>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</si>
  <si>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</si>
  <si>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</si>
  <si>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</si>
  <si>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</si>
  <si>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</si>
  <si>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</si>
  <si>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</si>
  <si>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</si>
  <si>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</si>
  <si>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</si>
  <si>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</si>
  <si>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</si>
  <si>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</si>
  <si>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</si>
  <si>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</si>
  <si>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</si>
  <si>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</si>
  <si>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</si>
  <si>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</si>
  <si>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</si>
  <si>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</si>
  <si>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</si>
  <si>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</si>
  <si>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</si>
  <si>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</si>
  <si>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</si>
  <si>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</si>
  <si>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</si>
  <si>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</si>
  <si>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</si>
  <si>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</si>
  <si>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</si>
  <si>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</si>
  <si>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</si>
  <si>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</si>
  <si>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</si>
  <si>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</si>
  <si>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</si>
  <si>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</si>
  <si>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</si>
  <si>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</si>
  <si>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</si>
  <si>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</si>
  <si>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</si>
  <si>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</si>
  <si>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</si>
  <si>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</si>
  <si>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</si>
  <si>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</si>
  <si>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</si>
  <si>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</si>
  <si>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</si>
  <si>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</si>
  <si>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</si>
  <si>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</si>
  <si>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</si>
  <si>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</si>
  <si>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</si>
  <si>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</si>
  <si>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</si>
  <si>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</si>
  <si>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</si>
  <si>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</si>
  <si>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</si>
  <si>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</si>
  <si>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</si>
  <si>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</si>
  <si>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</si>
  <si>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</si>
  <si>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</si>
  <si>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</si>
  <si>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</si>
  <si>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</si>
  <si>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</si>
  <si>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</si>
  <si>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</si>
  <si>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</si>
  <si>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</si>
  <si>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</si>
  <si>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</si>
  <si>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</si>
  <si>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</si>
  <si>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</si>
  <si>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</si>
  <si>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</si>
  <si>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</si>
  <si>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</si>
  <si>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</si>
  <si>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</si>
  <si>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</si>
  <si>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</si>
  <si>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</si>
  <si>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</si>
  <si>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</si>
  <si>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</si>
  <si>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</si>
  <si>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</si>
  <si>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</si>
  <si>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</si>
  <si>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</si>
  <si>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</si>
  <si>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</si>
  <si>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</si>
  <si>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</si>
  <si>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</si>
  <si>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</si>
  <si>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</si>
  <si>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</si>
  <si>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</si>
  <si>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</si>
  <si>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</si>
  <si>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</si>
  <si>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</si>
  <si>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</si>
  <si>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</si>
  <si>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</si>
  <si>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</si>
  <si>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</si>
  <si>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</si>
  <si>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</si>
  <si>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</si>
  <si>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</si>
  <si>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</si>
  <si>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</si>
  <si>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</si>
  <si>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</si>
  <si>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</si>
  <si>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</si>
  <si>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</si>
  <si>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</si>
  <si>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</si>
  <si>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</si>
  <si>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</si>
  <si>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</si>
  <si>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</si>
  <si>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</si>
  <si>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</si>
  <si>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</si>
  <si>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</si>
  <si>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</si>
  <si>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</si>
  <si>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</si>
  <si>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</si>
  <si>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</si>
  <si>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</si>
  <si>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</si>
  <si>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</si>
  <si>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</si>
  <si>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</si>
  <si>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</si>
  <si>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</si>
  <si>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</si>
  <si>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</si>
  <si>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</si>
  <si>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</si>
  <si>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</si>
  <si>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</si>
  <si>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</si>
  <si>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</si>
  <si>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</si>
  <si>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</si>
  <si>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</si>
  <si>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</si>
  <si>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</si>
  <si>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</si>
  <si>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</si>
  <si>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</si>
  <si>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</si>
  <si>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</si>
  <si>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</si>
  <si>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</si>
  <si>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</si>
  <si>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</si>
  <si>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</si>
  <si>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</si>
  <si>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</si>
  <si>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</si>
  <si>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</si>
  <si>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</si>
  <si>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</si>
  <si>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</si>
  <si>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</si>
  <si>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</si>
  <si>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</si>
  <si>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</si>
  <si>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</si>
  <si>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</si>
  <si>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</si>
  <si>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</si>
  <si>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</si>
  <si>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</si>
  <si>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</si>
  <si>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</si>
  <si>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</si>
  <si>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</si>
  <si>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</si>
  <si>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</si>
  <si>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</si>
  <si>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</si>
  <si>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</si>
  <si>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</si>
  <si>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</si>
  <si>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</si>
  <si>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</si>
  <si>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</si>
  <si>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</si>
  <si>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</si>
  <si>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</si>
  <si>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</si>
  <si>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</si>
  <si>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</si>
  <si>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</si>
  <si>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</si>
  <si>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</si>
  <si>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</si>
  <si>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</si>
  <si>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</si>
  <si>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</si>
  <si>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</si>
  <si>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</si>
  <si>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</si>
  <si>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</si>
  <si>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</si>
  <si>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</si>
  <si>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</si>
  <si>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</si>
  <si>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</si>
  <si>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</si>
  <si>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</si>
  <si>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</si>
  <si>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</si>
  <si>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</si>
  <si>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</si>
  <si>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</si>
  <si>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</si>
  <si>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</si>
  <si>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</si>
  <si>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</si>
  <si>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</si>
  <si>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</si>
  <si>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</si>
  <si>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</si>
  <si>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</si>
  <si>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</si>
  <si>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</si>
  <si>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</si>
  <si>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</si>
  <si>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</si>
  <si>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</si>
  <si>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</si>
  <si>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</si>
  <si>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</si>
  <si>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</si>
  <si>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</si>
  <si>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</si>
  <si>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</si>
  <si>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</si>
  <si>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</si>
  <si>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</si>
  <si>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</si>
  <si>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</si>
  <si>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</si>
  <si>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</si>
  <si>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</si>
  <si>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</si>
  <si>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</si>
  <si>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</si>
  <si>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</si>
  <si>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</si>
  <si>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</si>
  <si>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</si>
  <si>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</si>
  <si>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</si>
  <si>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</si>
  <si>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</si>
  <si>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</si>
  <si>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</si>
  <si>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</si>
  <si>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</si>
  <si>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</si>
  <si>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</si>
  <si>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</si>
  <si>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</si>
  <si>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</si>
  <si>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</si>
  <si>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</si>
  <si>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</si>
  <si>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</si>
  <si>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</si>
  <si>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</si>
  <si>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</si>
  <si>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</si>
  <si>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</si>
  <si>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</si>
  <si>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</si>
  <si>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</si>
  <si>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</si>
  <si>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</si>
  <si>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</si>
  <si>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</si>
  <si>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</si>
  <si>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</si>
  <si>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</si>
  <si>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</si>
  <si>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</si>
  <si>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</si>
  <si>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</si>
  <si>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</si>
  <si>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</si>
  <si>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</si>
  <si>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</si>
  <si>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</si>
  <si>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</si>
  <si>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</si>
  <si>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</si>
  <si>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</si>
  <si>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</si>
  <si>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</si>
  <si>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</si>
  <si>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</si>
  <si>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</si>
  <si>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</si>
  <si>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</si>
  <si>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</si>
  <si>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</si>
  <si>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</si>
  <si>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</si>
  <si>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</si>
  <si>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</si>
  <si>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</si>
  <si>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</si>
  <si>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</si>
  <si>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</si>
  <si>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</si>
  <si>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</si>
  <si>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</si>
  <si>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</si>
  <si>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</si>
  <si>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</si>
  <si>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</si>
  <si>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</si>
  <si>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</si>
  <si>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</si>
  <si>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</si>
  <si>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</si>
  <si>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</si>
  <si>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</si>
  <si>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</si>
  <si>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</si>
  <si>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</si>
  <si>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</si>
  <si>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</si>
  <si>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</si>
  <si>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</si>
  <si>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</si>
  <si>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</si>
  <si>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</si>
  <si>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</si>
  <si>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</si>
  <si>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</si>
  <si>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</si>
  <si>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</si>
  <si>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</si>
  <si>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</si>
  <si>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</si>
  <si>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</si>
  <si>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</si>
  <si>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</si>
  <si>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</si>
  <si>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</si>
  <si>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</si>
  <si>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</si>
  <si>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</si>
  <si>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</si>
  <si>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</si>
  <si>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</si>
  <si>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</si>
  <si>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</si>
  <si>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</si>
  <si>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</si>
  <si>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</si>
  <si>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</si>
  <si>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</si>
  <si>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</si>
  <si>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</si>
  <si>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</si>
  <si>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</si>
  <si>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</si>
  <si>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</si>
  <si>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</si>
  <si>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</si>
  <si>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</si>
  <si>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</si>
  <si>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</si>
  <si>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</si>
  <si>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</si>
  <si>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</si>
  <si>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</si>
  <si>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</si>
  <si>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</si>
  <si>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</si>
  <si>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</si>
  <si>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</si>
  <si>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</si>
  <si>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</si>
  <si>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</si>
  <si>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</si>
  <si>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</si>
  <si>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</si>
  <si>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</si>
  <si>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</si>
  <si>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</si>
  <si>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</si>
  <si>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</si>
  <si>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</si>
  <si>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</si>
  <si>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</si>
  <si>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</si>
  <si>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</si>
  <si>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</si>
  <si>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</si>
  <si>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</si>
  <si>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</si>
  <si>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</si>
  <si>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</si>
  <si>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</si>
  <si>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</si>
  <si>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</si>
  <si>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</si>
  <si>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</si>
  <si>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</si>
  <si>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</si>
  <si>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</si>
  <si>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</si>
  <si>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</si>
  <si>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</si>
  <si>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</si>
  <si>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</si>
  <si>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</si>
  <si>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</si>
  <si>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</si>
  <si>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</si>
  <si>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</si>
  <si>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</si>
  <si>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</si>
  <si>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</si>
  <si>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</si>
  <si>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</si>
  <si>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</si>
  <si>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</si>
  <si>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</si>
  <si>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</si>
  <si>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</si>
  <si>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</si>
  <si>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</si>
  <si>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</si>
  <si>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</si>
  <si>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</si>
  <si>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</si>
  <si>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</si>
  <si>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</si>
  <si>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</si>
  <si>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</si>
  <si>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</si>
  <si>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</si>
  <si>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</si>
  <si>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</si>
  <si>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</si>
  <si>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</si>
  <si>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</si>
  <si>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</si>
  <si>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</si>
  <si>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</si>
  <si>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</si>
  <si>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</si>
  <si>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</si>
  <si>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</si>
  <si>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</si>
  <si>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</si>
  <si>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</si>
  <si>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</si>
  <si>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</si>
  <si>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</si>
  <si>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</si>
  <si>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</si>
  <si>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</si>
  <si>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</si>
  <si>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</si>
  <si>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</si>
  <si>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</si>
  <si>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</si>
  <si>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</si>
  <si>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</si>
  <si>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</si>
  <si>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</si>
  <si>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</si>
  <si>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</si>
  <si>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</si>
  <si>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</si>
  <si>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</si>
  <si>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</si>
  <si>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</si>
  <si>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</si>
  <si>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</si>
  <si>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</si>
  <si>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</si>
  <si>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</si>
  <si>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</si>
  <si>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</si>
  <si>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</si>
  <si>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</si>
  <si>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</si>
  <si>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</si>
  <si>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</si>
  <si>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</si>
  <si>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</si>
  <si>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</si>
  <si>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</si>
  <si>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</si>
  <si>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</si>
  <si>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</si>
  <si>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</si>
  <si>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</si>
  <si>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</si>
  <si>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</si>
  <si>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</si>
  <si>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</si>
  <si>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</si>
  <si>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</si>
  <si>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</si>
  <si>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</si>
  <si>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</si>
  <si>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</si>
  <si>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</si>
  <si>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</si>
  <si>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</si>
  <si>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</si>
  <si>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</si>
  <si>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</si>
  <si>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</si>
  <si>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</si>
  <si>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</si>
  <si>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</si>
  <si>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</si>
  <si>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</si>
  <si>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</si>
  <si>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</si>
  <si>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</si>
  <si>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</si>
  <si>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</si>
  <si>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</si>
  <si>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</si>
  <si>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</si>
  <si>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</si>
  <si>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</si>
  <si>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</si>
  <si>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</si>
  <si>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</si>
  <si>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</si>
  <si>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</si>
  <si>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</si>
  <si>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</si>
  <si>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</si>
  <si>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</si>
  <si>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</si>
  <si>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</si>
  <si>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</si>
  <si>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</si>
  <si>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</si>
  <si>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</si>
  <si>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</si>
  <si>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</si>
  <si>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</si>
  <si>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</si>
  <si>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</si>
  <si>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</si>
  <si>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</si>
  <si>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</si>
  <si>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</si>
  <si>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</si>
  <si>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</si>
  <si>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</si>
  <si>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</si>
  <si>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</si>
  <si>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</si>
  <si>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</si>
  <si>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</si>
  <si>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</si>
  <si>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</si>
  <si>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</si>
  <si>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</si>
  <si>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</si>
  <si>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</si>
  <si>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</si>
  <si>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</si>
  <si>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</si>
  <si>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</si>
  <si>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</si>
  <si>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</si>
  <si>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</si>
  <si>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</si>
  <si>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</si>
  <si>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</si>
  <si>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</si>
  <si>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</si>
  <si>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</si>
  <si>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</si>
  <si>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</si>
  <si>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</si>
  <si>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</si>
  <si>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</si>
  <si>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</si>
  <si>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</si>
  <si>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</si>
  <si>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</si>
  <si>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</si>
  <si>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</si>
  <si>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</si>
  <si>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</si>
  <si>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</si>
  <si>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</si>
  <si>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</si>
  <si>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</si>
  <si>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</si>
  <si>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</si>
  <si>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</si>
  <si>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</si>
  <si>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</si>
  <si>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</si>
  <si>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</si>
  <si>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</si>
  <si>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</si>
  <si>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</si>
  <si>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</si>
  <si>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</si>
  <si>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</si>
  <si>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</si>
  <si>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</si>
  <si>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</si>
  <si>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</si>
  <si>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</si>
  <si>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</si>
  <si>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</si>
  <si>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</si>
  <si>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</si>
  <si>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</si>
  <si>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</si>
  <si>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</si>
  <si>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</si>
  <si>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</si>
  <si>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</si>
  <si>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</si>
  <si>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</si>
  <si>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</si>
  <si>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</si>
  <si>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</si>
  <si>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</si>
  <si>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</si>
  <si>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</si>
  <si>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</si>
  <si>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</si>
  <si>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</si>
  <si>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</si>
  <si>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</si>
  <si>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</si>
  <si>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</si>
  <si>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</si>
  <si>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</si>
  <si>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</si>
  <si>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</si>
  <si>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</si>
  <si>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</si>
  <si>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</si>
  <si>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</si>
  <si>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</si>
  <si>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</si>
  <si>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</si>
  <si>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</si>
  <si>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</si>
  <si>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</si>
  <si>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</si>
  <si>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</si>
  <si>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</si>
  <si>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</si>
  <si>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</si>
  <si>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</si>
  <si>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</si>
  <si>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</si>
  <si>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</si>
  <si>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</si>
  <si>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</si>
  <si>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</si>
  <si>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</si>
  <si>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</si>
  <si>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</si>
  <si>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</si>
  <si>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</si>
  <si>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</si>
  <si>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</si>
  <si>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</si>
  <si>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</si>
  <si>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</si>
  <si>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</si>
  <si>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</si>
  <si>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</si>
  <si>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</si>
  <si>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</si>
  <si>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</si>
  <si>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</si>
  <si>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</si>
  <si>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</si>
  <si>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</si>
  <si>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</si>
  <si>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</si>
  <si>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</si>
  <si>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</si>
  <si>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</si>
  <si>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</si>
  <si>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</si>
  <si>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</si>
  <si>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</si>
  <si>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</si>
  <si>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</si>
  <si>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</si>
  <si>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</si>
  <si>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</si>
  <si>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</si>
  <si>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</si>
  <si>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</si>
  <si>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</si>
  <si>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</si>
  <si>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</si>
  <si>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</si>
  <si>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</si>
  <si>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</si>
  <si>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</si>
  <si>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</si>
  <si>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</si>
  <si>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</si>
  <si>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</si>
  <si>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</si>
  <si>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</si>
  <si>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</si>
  <si>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</si>
  <si>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</si>
  <si>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</si>
  <si>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</si>
  <si>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</si>
  <si>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</si>
  <si>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</si>
  <si>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</si>
  <si>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</si>
  <si>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</si>
  <si>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</si>
  <si>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</si>
  <si>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</si>
  <si>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</si>
  <si>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</si>
  <si>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</si>
  <si>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</si>
  <si>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</si>
  <si>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</si>
  <si>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</si>
  <si>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</si>
  <si>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</si>
  <si>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</si>
  <si>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</si>
  <si>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</si>
  <si>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</si>
  <si>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</si>
  <si>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</si>
  <si>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</si>
  <si>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</si>
  <si>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</si>
  <si>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</si>
  <si>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</si>
  <si>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</si>
  <si>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</si>
  <si>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</si>
  <si>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</si>
  <si>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</si>
  <si>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</si>
  <si>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</si>
  <si>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</si>
  <si>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</si>
  <si>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</si>
  <si>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</si>
  <si>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</si>
  <si>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</si>
  <si>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</si>
  <si>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</si>
  <si>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</si>
  <si>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</si>
  <si>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</si>
  <si>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</si>
  <si>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</si>
  <si>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</si>
  <si>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</si>
  <si>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</si>
  <si>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</si>
  <si>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</si>
  <si>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</si>
  <si>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</si>
  <si>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</si>
  <si>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</si>
  <si>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</si>
  <si>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</si>
  <si>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</si>
  <si>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</si>
  <si>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</si>
  <si>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</si>
  <si>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</si>
  <si>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</si>
  <si>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</si>
  <si>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</si>
  <si>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</si>
  <si>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</si>
  <si>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</si>
  <si>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</si>
  <si>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</si>
  <si>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</si>
  <si>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</si>
  <si>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</si>
  <si>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</si>
  <si>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</si>
  <si>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</si>
  <si>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</si>
  <si>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</si>
  <si>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</si>
  <si>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</si>
  <si>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</si>
  <si>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</si>
  <si>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</si>
  <si>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</si>
  <si>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</si>
  <si>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</si>
  <si>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</si>
  <si>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</si>
  <si>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</si>
  <si>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</si>
  <si>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</si>
  <si>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</si>
  <si>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</si>
  <si>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</si>
  <si>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</si>
  <si>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</si>
  <si>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</si>
  <si>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</si>
  <si>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</si>
  <si>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</si>
  <si>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</si>
  <si>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</si>
  <si>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</si>
  <si>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</si>
  <si>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</si>
  <si>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</si>
  <si>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</si>
  <si>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</si>
  <si>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</si>
  <si>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</si>
  <si>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</si>
  <si>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</si>
  <si>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</si>
  <si>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</si>
  <si>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</si>
  <si>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</si>
  <si>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</si>
  <si>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</si>
  <si>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</si>
  <si>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</si>
  <si>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</si>
  <si>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</si>
  <si>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</si>
  <si>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</si>
  <si>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</si>
  <si>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</si>
  <si>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</si>
  <si>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</si>
  <si>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</si>
  <si>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</si>
  <si>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</si>
  <si>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</si>
  <si>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</si>
  <si>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</si>
  <si>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</si>
  <si>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</si>
  <si>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</si>
  <si>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</si>
  <si>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</si>
  <si>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</si>
  <si>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</si>
  <si>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</si>
  <si>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</si>
  <si>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</si>
  <si>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</si>
  <si>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</si>
  <si>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</si>
  <si>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</si>
  <si>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</si>
  <si>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</si>
  <si>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</si>
  <si>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</si>
  <si>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</si>
  <si>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</si>
  <si>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</si>
  <si>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</si>
  <si>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</si>
  <si>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</si>
  <si>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</si>
  <si>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</si>
  <si>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</si>
  <si>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</si>
  <si>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</si>
  <si>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</si>
  <si>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</si>
  <si>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</si>
  <si>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</si>
  <si>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</si>
  <si>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</si>
  <si>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</si>
  <si>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</si>
  <si>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</si>
  <si>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</si>
  <si>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</si>
  <si>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</si>
  <si>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</si>
  <si>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</si>
  <si>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</si>
  <si>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</si>
  <si>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</si>
  <si>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</si>
  <si>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</si>
  <si>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</si>
  <si>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</si>
  <si>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</si>
  <si>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</si>
  <si>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</si>
  <si>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</si>
  <si>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</si>
  <si>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</si>
  <si>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</si>
  <si>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</si>
  <si>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</si>
  <si>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</si>
  <si>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</si>
  <si>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</si>
  <si>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</si>
  <si>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</si>
  <si>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</si>
  <si>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</si>
  <si>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</si>
  <si>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</si>
  <si>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</si>
  <si>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</si>
  <si>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</si>
  <si>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</si>
  <si>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</si>
  <si>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</si>
  <si>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</si>
  <si>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</si>
  <si>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</si>
  <si>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</si>
  <si>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</si>
  <si>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</si>
  <si>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</si>
  <si>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</si>
  <si>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</si>
  <si>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</si>
  <si>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</si>
  <si>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</si>
  <si>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</si>
  <si>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</si>
  <si>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</si>
  <si>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</si>
  <si>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</si>
  <si>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</si>
  <si>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</si>
  <si>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</si>
  <si>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</si>
  <si>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</si>
  <si>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</si>
  <si>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</si>
  <si>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</si>
  <si>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</si>
  <si>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</si>
  <si>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</si>
  <si>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</si>
  <si>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</si>
  <si>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</si>
  <si>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</si>
  <si>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</si>
  <si>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</si>
  <si>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</si>
  <si>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</si>
  <si>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</si>
  <si>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</si>
  <si>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</si>
  <si>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</si>
  <si>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</si>
  <si>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</si>
  <si>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</si>
  <si>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</si>
  <si>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</si>
  <si>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</si>
  <si>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</si>
  <si>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</si>
  <si>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</si>
  <si>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</si>
  <si>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</si>
  <si>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</si>
  <si>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</si>
  <si>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</si>
  <si>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</si>
  <si>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</si>
  <si>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</si>
  <si>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</si>
  <si>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</si>
  <si>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</si>
  <si>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</si>
  <si>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</si>
  <si>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</si>
  <si>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</si>
  <si>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</si>
  <si>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</si>
  <si>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</si>
  <si>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</si>
  <si>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</si>
  <si>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</si>
  <si>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</si>
  <si>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</si>
  <si>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</si>
  <si>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</si>
  <si>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</si>
  <si>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</si>
  <si>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</si>
  <si>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</si>
  <si>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</si>
  <si>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</si>
  <si>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</si>
  <si>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</si>
  <si>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</si>
  <si>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</si>
  <si>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</si>
  <si>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</si>
  <si>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</si>
  <si>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</si>
  <si>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</si>
  <si>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</si>
  <si>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</si>
  <si>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</si>
  <si>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</si>
  <si>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</si>
  <si>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</si>
  <si>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</si>
  <si>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</si>
  <si>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</si>
  <si>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</si>
  <si>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</si>
  <si>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</si>
  <si>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</si>
  <si>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</si>
  <si>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</si>
  <si>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</si>
  <si>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</si>
  <si>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</si>
  <si>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</si>
  <si>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</si>
  <si>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</si>
  <si>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</si>
  <si>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</si>
  <si>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</si>
  <si>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</si>
  <si>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</si>
  <si>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</si>
  <si>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</si>
  <si>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</si>
  <si>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</si>
  <si>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</si>
  <si>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</si>
  <si>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</si>
  <si>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</si>
  <si>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</si>
  <si>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</si>
  <si>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</si>
  <si>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</si>
  <si>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</si>
  <si>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</si>
  <si>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</si>
  <si>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</si>
  <si>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</si>
  <si>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</si>
  <si>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</si>
  <si>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</si>
  <si>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</si>
  <si>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</si>
  <si>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</si>
  <si>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</si>
  <si>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</si>
  <si>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</si>
  <si>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</si>
  <si>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</si>
  <si>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</si>
  <si>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</si>
  <si>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</si>
  <si>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</si>
  <si>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</si>
  <si>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</si>
  <si>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</si>
  <si>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</si>
  <si>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</si>
  <si>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</si>
  <si>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</si>
  <si>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</si>
  <si>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</si>
  <si>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</si>
  <si>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</si>
  <si>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</si>
  <si>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</si>
  <si>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</si>
  <si>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</si>
  <si>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</si>
  <si>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</si>
  <si>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</si>
  <si>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</si>
  <si>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</si>
  <si>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</si>
  <si>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</si>
  <si>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</si>
  <si>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</si>
  <si>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</si>
  <si>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</si>
  <si>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</si>
  <si>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</si>
  <si>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</si>
  <si>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</si>
  <si>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</si>
  <si>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</si>
  <si>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</si>
  <si>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</si>
  <si>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</si>
  <si>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</si>
  <si>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</si>
  <si>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</si>
  <si>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</si>
  <si>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</si>
  <si>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</si>
  <si>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</si>
  <si>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</si>
  <si>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</si>
  <si>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</si>
  <si>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</si>
  <si>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</si>
  <si>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</si>
  <si>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</si>
  <si>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</si>
  <si>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</si>
  <si>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</si>
  <si>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</si>
  <si>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</si>
  <si>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</si>
  <si>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</si>
  <si>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</si>
  <si>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</si>
  <si>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</si>
  <si>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</si>
  <si>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</si>
  <si>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</si>
  <si>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</si>
  <si>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</si>
  <si>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</si>
  <si>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</si>
  <si>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</si>
  <si>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</si>
  <si>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</si>
  <si>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</si>
  <si>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</si>
  <si>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</si>
  <si>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</si>
  <si>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</si>
  <si>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</si>
  <si>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</si>
  <si>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</si>
  <si>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</si>
  <si>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</si>
  <si>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</si>
  <si>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</si>
  <si>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</si>
  <si>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</si>
  <si>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</si>
  <si>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</si>
  <si>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</si>
  <si>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</si>
  <si>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</si>
  <si>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</si>
  <si>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</si>
  <si>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</si>
  <si>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</si>
  <si>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</si>
  <si>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</si>
  <si>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</si>
  <si>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</si>
  <si>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</si>
  <si>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</si>
  <si>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</si>
  <si>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</si>
  <si>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</si>
  <si>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</si>
  <si>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</si>
  <si>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</si>
  <si>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</si>
  <si>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</si>
  <si>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</si>
  <si>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</si>
  <si>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</si>
  <si>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</si>
  <si>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</si>
  <si>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</si>
  <si>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</si>
  <si>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</si>
  <si>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</si>
  <si>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</si>
  <si>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</si>
  <si>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</si>
  <si>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</si>
  <si>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</si>
  <si>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</si>
  <si>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</si>
  <si>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</si>
  <si>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</si>
  <si>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</si>
  <si>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</si>
  <si>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</si>
  <si>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</si>
  <si>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</si>
  <si>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</si>
  <si>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</si>
  <si>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</si>
  <si>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</si>
  <si>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</si>
  <si>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</si>
  <si>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</si>
  <si>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</si>
  <si>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</si>
  <si>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</si>
  <si>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</si>
  <si>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</si>
  <si>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</si>
  <si>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</si>
  <si>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</si>
  <si>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</si>
  <si>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</si>
  <si>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</si>
  <si>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</si>
  <si>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</si>
  <si>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</si>
  <si>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</si>
  <si>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</si>
  <si>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</si>
  <si>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</si>
  <si>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</si>
  <si>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</si>
  <si>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</si>
  <si>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</si>
  <si>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</si>
  <si>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</si>
  <si>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</si>
  <si>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</si>
  <si>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</si>
  <si>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</si>
  <si>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</si>
  <si>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</si>
  <si>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</si>
  <si>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</si>
  <si>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</si>
  <si>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</si>
  <si>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</si>
  <si>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</si>
  <si>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</si>
  <si>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</si>
  <si>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</si>
  <si>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</si>
  <si>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</si>
  <si>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</si>
  <si>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</si>
  <si>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</si>
  <si>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</si>
  <si>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</si>
  <si>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</si>
  <si>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</si>
  <si>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</si>
  <si>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</si>
  <si>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</si>
  <si>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</si>
  <si>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</si>
  <si>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</si>
  <si>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</si>
  <si>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</si>
  <si>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</si>
  <si>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</si>
  <si>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</si>
  <si>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</si>
  <si>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</si>
  <si>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</si>
  <si>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</si>
  <si>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</si>
  <si>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</si>
  <si>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</si>
  <si>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</si>
  <si>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</si>
  <si>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</si>
  <si>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</si>
  <si>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</si>
  <si>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</si>
  <si>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</si>
  <si>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</si>
  <si>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</si>
  <si>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</si>
  <si>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</si>
  <si>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</si>
  <si>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</si>
  <si>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</si>
  <si>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</si>
  <si>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</si>
  <si>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</si>
  <si>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</si>
  <si>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</si>
  <si>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</si>
  <si>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</si>
  <si>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</si>
  <si>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</si>
  <si>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</si>
  <si>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</si>
  <si>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</si>
  <si>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</si>
  <si>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</si>
  <si>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</si>
  <si>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</si>
  <si>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</si>
  <si>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</si>
  <si>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</si>
  <si>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</si>
  <si>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</si>
  <si>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</si>
  <si>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</si>
  <si>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</si>
  <si>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</si>
  <si>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</si>
  <si>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</si>
  <si>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</si>
  <si>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</si>
  <si>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</si>
  <si>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</si>
  <si>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</si>
  <si>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</si>
  <si>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</si>
  <si>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</si>
  <si>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</si>
  <si>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</si>
  <si>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</si>
  <si>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</si>
  <si>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</si>
  <si>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</si>
  <si>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</si>
  <si>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</si>
  <si>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</si>
  <si>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</si>
  <si>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</si>
  <si>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</si>
  <si>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</si>
  <si>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</si>
  <si>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</si>
  <si>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</si>
  <si>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</si>
  <si>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</si>
  <si>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</si>
  <si>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</si>
  <si>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</si>
  <si>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</si>
  <si>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</si>
  <si>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</si>
  <si>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</si>
  <si>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</si>
  <si>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</si>
  <si>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</si>
  <si>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</si>
  <si>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</si>
  <si>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</si>
  <si>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</si>
  <si>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</si>
  <si>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</si>
  <si>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</si>
  <si>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</si>
  <si>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</si>
  <si>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</si>
  <si>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</si>
  <si>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</si>
  <si>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</si>
  <si>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</si>
  <si>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</si>
  <si>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</si>
  <si>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</si>
  <si>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</si>
  <si>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</si>
  <si>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</si>
  <si>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</si>
  <si>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</si>
  <si>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</si>
  <si>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</si>
  <si>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</si>
  <si>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</si>
  <si>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</si>
  <si>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</si>
  <si>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</si>
  <si>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</si>
  <si>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</si>
  <si>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</si>
  <si>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</si>
  <si>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</si>
  <si>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</si>
  <si>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</si>
  <si>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</si>
  <si>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</si>
  <si>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</si>
  <si>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</si>
  <si>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</si>
  <si>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</si>
  <si>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</si>
  <si>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</si>
  <si>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</si>
  <si>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</si>
  <si>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</si>
  <si>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</si>
  <si>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</si>
  <si>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</si>
  <si>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</si>
  <si>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</si>
  <si>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</si>
  <si>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</si>
  <si>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</si>
  <si>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</si>
  <si>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</si>
  <si>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</si>
  <si>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</si>
  <si>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</si>
  <si>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</si>
  <si>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</si>
  <si>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</si>
  <si>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</si>
  <si>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</si>
  <si>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</si>
  <si>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</si>
  <si>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</si>
  <si>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</si>
  <si>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</si>
  <si>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</si>
  <si>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</si>
  <si>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</si>
  <si>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</si>
  <si>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</si>
  <si>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</si>
  <si>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</si>
  <si>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</si>
  <si>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</si>
  <si>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</si>
  <si>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</si>
  <si>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</si>
  <si>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</si>
  <si>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</si>
  <si>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</si>
  <si>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</si>
  <si>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</si>
  <si>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</si>
  <si>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</si>
  <si>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</si>
  <si>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</si>
  <si>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</si>
  <si>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</si>
  <si>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</si>
  <si>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</si>
  <si>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</si>
  <si>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</si>
  <si>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</si>
  <si>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</si>
  <si>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</si>
  <si>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</si>
  <si>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</si>
  <si>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</si>
  <si>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</si>
  <si>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</si>
  <si>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</si>
  <si>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</si>
  <si>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</si>
  <si>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</si>
  <si>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</si>
  <si>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</si>
  <si>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</si>
  <si>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</si>
  <si>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</si>
  <si>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</si>
  <si>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</si>
  <si>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</si>
  <si>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</si>
  <si>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</si>
  <si>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</si>
  <si>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</si>
  <si>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</si>
  <si>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</si>
  <si>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</si>
  <si>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</si>
  <si>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</si>
  <si>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</si>
  <si>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</si>
  <si>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</si>
  <si>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</si>
  <si>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</si>
  <si>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</si>
  <si>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</si>
  <si>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</si>
  <si>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</si>
  <si>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</si>
  <si>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</si>
  <si>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</si>
  <si>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</si>
  <si>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</si>
  <si>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</si>
  <si>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</si>
  <si>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</si>
  <si>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</si>
  <si>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</si>
  <si>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</si>
  <si>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</si>
  <si>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</si>
  <si>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</si>
  <si>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</si>
  <si>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</si>
  <si>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</si>
  <si>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</si>
  <si>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</si>
  <si>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</si>
  <si>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</si>
  <si>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</si>
  <si>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</si>
  <si>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</si>
  <si>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</si>
  <si>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</si>
  <si>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</si>
  <si>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</si>
  <si>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</si>
  <si>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</si>
  <si>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</si>
  <si>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</si>
  <si>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</si>
  <si>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</si>
  <si>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</si>
  <si>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</si>
  <si>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</si>
  <si>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</si>
  <si>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</si>
  <si>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</si>
  <si>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</si>
  <si>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</si>
  <si>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</si>
  <si>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</si>
  <si>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</si>
  <si>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</si>
  <si>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</si>
  <si>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</si>
  <si>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</si>
  <si>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</si>
  <si>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</si>
  <si>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</si>
  <si>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</si>
  <si>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</si>
  <si>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</si>
  <si>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</si>
  <si>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</si>
  <si>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</si>
  <si>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</si>
  <si>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</si>
  <si>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</si>
  <si>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</si>
  <si>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</si>
  <si>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</si>
  <si>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</si>
  <si>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</si>
  <si>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</si>
  <si>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</si>
  <si>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</si>
  <si>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</si>
  <si>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</si>
  <si>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</si>
  <si>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</si>
  <si>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</si>
  <si>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</si>
  <si>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</si>
  <si>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</si>
  <si>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</si>
  <si>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</si>
  <si>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</si>
  <si>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</si>
  <si>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</si>
  <si>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</si>
  <si>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</si>
  <si>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</si>
  <si>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</si>
  <si>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</si>
  <si>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</si>
  <si>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</si>
  <si>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</si>
  <si>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</si>
  <si>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</si>
  <si>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</si>
  <si>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</si>
  <si>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</si>
  <si>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</si>
  <si>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</si>
  <si>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</si>
  <si>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</si>
  <si>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</si>
  <si>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</si>
  <si>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</si>
  <si>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</si>
  <si>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</si>
  <si>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</si>
  <si>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</si>
  <si>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</si>
  <si>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</si>
  <si>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</si>
  <si>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</si>
  <si>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</si>
  <si>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</si>
  <si>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</si>
  <si>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</si>
  <si>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</si>
  <si>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</si>
  <si>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</si>
  <si>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</si>
  <si>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</si>
  <si>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</si>
  <si>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</si>
  <si>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</si>
  <si>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</si>
  <si>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</si>
  <si>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</si>
  <si>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</si>
  <si>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</si>
  <si>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</si>
  <si>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</si>
  <si>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</si>
  <si>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</si>
  <si>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</si>
  <si>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</si>
  <si>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</si>
  <si>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</si>
  <si>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</si>
  <si>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</si>
  <si>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</si>
  <si>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</si>
  <si>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</si>
  <si>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</si>
  <si>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</si>
  <si>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</si>
  <si>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</si>
  <si>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</si>
  <si>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</si>
  <si>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</si>
  <si>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</si>
  <si>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</si>
  <si>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</si>
  <si>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</si>
  <si>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</si>
  <si>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</si>
  <si>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</si>
  <si>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</si>
  <si>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</si>
  <si>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</si>
  <si>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</si>
  <si>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</si>
  <si>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</si>
  <si>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</si>
  <si>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</si>
  <si>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</si>
  <si>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</si>
  <si>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</si>
  <si>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</si>
  <si>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</si>
  <si>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</si>
  <si>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</si>
  <si>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</si>
  <si>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</si>
  <si>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</si>
  <si>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</si>
  <si>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</si>
  <si>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</si>
  <si>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</si>
  <si>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</si>
  <si>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</si>
  <si>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</si>
  <si>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</si>
  <si>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</si>
  <si>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</si>
  <si>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</si>
  <si>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</si>
  <si>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</si>
  <si>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</si>
  <si>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</si>
  <si>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</si>
  <si>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</si>
  <si>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</si>
  <si>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</si>
  <si>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</si>
  <si>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</si>
  <si>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</si>
  <si>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</si>
  <si>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</si>
  <si>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</si>
  <si>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</si>
  <si>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</si>
  <si>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</si>
  <si>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</si>
  <si>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</si>
  <si>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</si>
  <si>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</si>
  <si>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</si>
  <si>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</si>
  <si>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</si>
  <si>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</si>
  <si>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</si>
  <si>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</si>
  <si>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</si>
  <si>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</si>
  <si>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</si>
  <si>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</si>
  <si>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</si>
  <si>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</si>
  <si>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</si>
  <si>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</si>
  <si>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</si>
  <si>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</si>
  <si>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</si>
  <si>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</si>
  <si>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</si>
  <si>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</si>
  <si>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</si>
  <si>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</si>
  <si>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</si>
  <si>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</si>
  <si>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</si>
  <si>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</si>
  <si>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</si>
  <si>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</si>
  <si>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</si>
  <si>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</si>
  <si>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</si>
  <si>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</si>
  <si>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</si>
  <si>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</si>
  <si>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</si>
  <si>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</si>
  <si>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</si>
  <si>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</si>
  <si>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</si>
  <si>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</si>
  <si>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</si>
  <si>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</si>
  <si>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</si>
  <si>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</si>
  <si>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</si>
  <si>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</si>
  <si>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</si>
  <si>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</si>
  <si>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</si>
  <si>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</si>
  <si>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</si>
  <si>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</si>
  <si>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</si>
  <si>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</si>
  <si>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</si>
  <si>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</si>
  <si>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</si>
  <si>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</si>
  <si>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</si>
  <si>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</si>
  <si>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</si>
  <si>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</si>
  <si>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</si>
  <si>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</si>
  <si>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</si>
  <si>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</si>
  <si>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</si>
  <si>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</si>
  <si>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</si>
  <si>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</si>
  <si>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</si>
  <si>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</si>
  <si>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</si>
  <si>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</si>
  <si>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</si>
  <si>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</si>
  <si>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</si>
  <si>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</si>
  <si>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</si>
  <si>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</si>
  <si>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</si>
  <si>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</si>
  <si>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</si>
  <si>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</si>
  <si>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</si>
  <si>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</si>
  <si>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</si>
  <si>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</si>
  <si>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</si>
  <si>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</si>
  <si>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</si>
  <si>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</si>
  <si>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</si>
  <si>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</si>
  <si>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</si>
  <si>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</si>
  <si>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</si>
  <si>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</si>
  <si>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</si>
  <si>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</si>
  <si>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</si>
  <si>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</si>
  <si>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</si>
  <si>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</si>
  <si>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</si>
  <si>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</si>
  <si>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</si>
  <si>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</si>
  <si>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</si>
  <si>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</si>
  <si>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</si>
  <si>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</si>
  <si>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</si>
  <si>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</si>
  <si>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</si>
  <si>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</si>
  <si>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</si>
  <si>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</si>
  <si>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</si>
  <si>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</si>
  <si>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</si>
  <si>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</si>
  <si>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</si>
  <si>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</si>
  <si>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</si>
  <si>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</si>
  <si>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</si>
  <si>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</si>
  <si>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</si>
  <si>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</si>
  <si>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</si>
  <si>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</si>
  <si>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</si>
  <si>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</si>
  <si>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</si>
  <si>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</si>
  <si>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</si>
  <si>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</si>
  <si>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</si>
  <si>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</si>
  <si>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</si>
  <si>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</si>
  <si>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</si>
  <si>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</si>
  <si>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</si>
  <si>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</si>
  <si>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</si>
  <si>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</si>
  <si>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</si>
  <si>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</si>
  <si>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</si>
  <si>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</si>
  <si>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</si>
  <si>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</si>
  <si>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</si>
  <si>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</si>
  <si>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</si>
  <si>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</si>
  <si>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</si>
  <si>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</si>
  <si>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</si>
  <si>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</si>
  <si>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</si>
  <si>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</si>
  <si>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</si>
  <si>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</si>
  <si>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</si>
  <si>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</si>
  <si>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</si>
  <si>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</si>
  <si>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</si>
  <si>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</si>
  <si>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</si>
  <si>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</si>
  <si>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</si>
  <si>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</si>
  <si>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</si>
  <si>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</si>
  <si>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</si>
  <si>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</si>
  <si>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</si>
  <si>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</si>
  <si>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</si>
  <si>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</si>
  <si>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</si>
  <si>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</si>
  <si>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</si>
  <si>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</si>
  <si>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</si>
  <si>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</si>
  <si>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</si>
  <si>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</si>
  <si>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</si>
  <si>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</si>
  <si>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</si>
  <si>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</si>
  <si>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</si>
  <si>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</si>
  <si>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</si>
  <si>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</si>
  <si>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</si>
  <si>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</si>
  <si>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</si>
  <si>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</si>
  <si>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</si>
  <si>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</si>
  <si>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</si>
  <si>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</si>
  <si>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</si>
  <si>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</si>
  <si>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</si>
  <si>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</si>
  <si>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</si>
  <si>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</si>
  <si>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</si>
  <si>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</si>
  <si>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</si>
  <si>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</si>
  <si>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</si>
  <si>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</si>
  <si>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</si>
  <si>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</si>
  <si>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</si>
  <si>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</si>
  <si>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</si>
  <si>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</si>
  <si>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</si>
  <si>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</si>
  <si>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</si>
  <si>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</si>
  <si>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</si>
  <si>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</si>
  <si>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</si>
  <si>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</si>
  <si>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</si>
  <si>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</si>
  <si>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</si>
  <si>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</si>
  <si>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</si>
  <si>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</si>
  <si>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</si>
  <si>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</si>
  <si>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</si>
  <si>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</si>
  <si>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</si>
  <si>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</si>
  <si>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</si>
  <si>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</si>
  <si>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</si>
  <si>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</si>
  <si>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</si>
  <si>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</si>
  <si>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</si>
  <si>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</si>
  <si>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</si>
  <si>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</si>
  <si>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</si>
  <si>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</si>
  <si>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</si>
  <si>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</si>
  <si>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</si>
  <si>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</si>
  <si>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</si>
  <si>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</si>
  <si>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</si>
  <si>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</si>
  <si>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</si>
  <si>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</si>
  <si>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</si>
  <si>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</si>
  <si>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</si>
  <si>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</si>
  <si>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</si>
  <si>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</si>
  <si>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</si>
  <si>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</si>
  <si>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</si>
  <si>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</si>
  <si>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</si>
  <si>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</si>
  <si>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</si>
  <si>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</si>
  <si>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</si>
  <si>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</si>
  <si>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</si>
  <si>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</si>
  <si>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</si>
  <si>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</si>
  <si>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</si>
  <si>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</si>
  <si>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</si>
  <si>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</si>
  <si>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</si>
  <si>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</si>
  <si>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</si>
  <si>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</si>
  <si>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</si>
  <si>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</si>
  <si>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</si>
  <si>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</si>
  <si>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</si>
  <si>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</si>
  <si>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</si>
  <si>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</si>
  <si>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</si>
  <si>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</si>
  <si>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</si>
  <si>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</si>
  <si>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</si>
  <si>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</si>
  <si>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</si>
  <si>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</si>
  <si>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</si>
  <si>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</si>
  <si>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</si>
  <si>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</si>
  <si>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</si>
  <si>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</si>
  <si>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</si>
  <si>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</si>
  <si>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</si>
  <si>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</si>
  <si>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</si>
  <si>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</si>
  <si>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</si>
  <si>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</si>
  <si>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</si>
  <si>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</si>
  <si>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</si>
  <si>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</si>
  <si>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</si>
  <si>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</si>
  <si>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</si>
  <si>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</si>
  <si>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</si>
  <si>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</si>
  <si>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</si>
  <si>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</si>
  <si>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</si>
  <si>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</si>
  <si>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</si>
  <si>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</si>
  <si>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</si>
  <si>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</si>
  <si>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</si>
  <si>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</si>
  <si>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</si>
  <si>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</si>
  <si>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</si>
  <si>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</si>
  <si>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</si>
  <si>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</si>
  <si>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</si>
  <si>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</si>
  <si>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</si>
  <si>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</si>
  <si>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</si>
  <si>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</si>
  <si>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</si>
  <si>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</si>
  <si>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</si>
  <si>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</si>
  <si>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</si>
  <si>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</si>
  <si>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</si>
  <si>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</si>
  <si>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</si>
  <si>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</si>
  <si>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</si>
  <si>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</si>
  <si>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</si>
  <si>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</si>
  <si>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</si>
  <si>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</si>
  <si>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</si>
  <si>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</si>
  <si>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</si>
  <si>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</si>
  <si>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</si>
  <si>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</si>
  <si>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</si>
  <si>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</si>
  <si>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</si>
  <si>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</si>
  <si>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</si>
  <si>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</si>
  <si>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</si>
  <si>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</si>
  <si>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</si>
  <si>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</si>
  <si>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</si>
  <si>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</si>
  <si>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</si>
  <si>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</si>
  <si>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</si>
  <si>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</si>
  <si>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</si>
  <si>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</si>
  <si>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</si>
  <si>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</si>
  <si>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</si>
  <si>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</si>
  <si>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</si>
  <si>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</si>
  <si>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</si>
  <si>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</si>
  <si>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</si>
  <si>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</si>
  <si>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</si>
  <si>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</si>
  <si>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</si>
  <si>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</si>
  <si>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</si>
  <si>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</si>
  <si>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</si>
  <si>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</si>
  <si>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</si>
  <si>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</si>
  <si>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</si>
  <si>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</si>
  <si>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</si>
  <si>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</si>
  <si>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</si>
  <si>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</si>
  <si>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</si>
  <si>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</si>
  <si>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</si>
  <si>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</si>
  <si>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</si>
  <si>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</si>
  <si>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</si>
  <si>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</si>
  <si>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</si>
  <si>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</si>
  <si>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</si>
  <si>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</si>
  <si>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</si>
  <si>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</si>
  <si>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</si>
  <si>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</si>
  <si>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</si>
  <si>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</si>
  <si>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</si>
  <si>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</si>
  <si>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</si>
  <si>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</si>
  <si>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</si>
  <si>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</si>
  <si>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</si>
  <si>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</si>
  <si>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</si>
  <si>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</si>
  <si>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</si>
  <si>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</si>
  <si>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</si>
  <si>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</si>
  <si>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</si>
  <si>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</si>
  <si>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</si>
  <si>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</si>
  <si>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</si>
  <si>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</si>
  <si>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</si>
  <si>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</si>
  <si>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</si>
  <si>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</si>
  <si>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</si>
  <si>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</si>
  <si>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</si>
  <si>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</si>
  <si>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</si>
  <si>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</si>
  <si>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</si>
  <si>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</si>
  <si>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</si>
  <si>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</si>
  <si>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</si>
  <si>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</si>
  <si>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</si>
  <si>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</si>
  <si>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</si>
  <si>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</si>
  <si>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</si>
  <si>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</si>
  <si>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</si>
  <si>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</si>
  <si>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</si>
  <si>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</si>
  <si>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</si>
  <si>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</si>
  <si>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</si>
  <si>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</si>
  <si>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</si>
  <si>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</si>
  <si>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</si>
  <si>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</si>
  <si>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</si>
  <si>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</si>
  <si>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</si>
  <si>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</si>
  <si>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</si>
  <si>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</si>
  <si>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</si>
  <si>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</si>
  <si>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</si>
  <si>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</si>
  <si>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</si>
  <si>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</si>
  <si>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</si>
  <si>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</si>
  <si>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</si>
  <si>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</si>
  <si>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</si>
  <si>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</si>
  <si>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</si>
  <si>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</si>
  <si>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</si>
  <si>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</si>
  <si>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</si>
  <si>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</si>
  <si>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</si>
  <si>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</si>
  <si>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</si>
  <si>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</si>
  <si>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</si>
  <si>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</si>
  <si>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</si>
  <si>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</si>
  <si>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</si>
  <si>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</si>
  <si>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</si>
  <si>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</si>
  <si>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</si>
  <si>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</si>
  <si>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</si>
  <si>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</si>
  <si>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</si>
  <si>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</si>
  <si>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</si>
  <si>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</si>
  <si>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</si>
  <si>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</si>
  <si>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</si>
  <si>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</si>
  <si>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</si>
  <si>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</si>
  <si>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</si>
  <si>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</si>
  <si>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</si>
  <si>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</si>
  <si>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</si>
  <si>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</si>
  <si>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</si>
  <si>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</si>
  <si>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</si>
  <si>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</si>
  <si>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</si>
  <si>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</si>
  <si>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</si>
  <si>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</si>
  <si>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</si>
  <si>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</si>
  <si>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</si>
  <si>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</si>
  <si>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</si>
  <si>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</si>
  <si>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</si>
  <si>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</si>
  <si>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</si>
  <si>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</si>
  <si>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</si>
  <si>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</si>
  <si>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</si>
  <si>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</si>
  <si>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</si>
  <si>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</si>
  <si>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</si>
  <si>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</si>
  <si>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</si>
  <si>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</si>
  <si>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</si>
  <si>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</si>
  <si>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</si>
  <si>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</si>
  <si>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</si>
  <si>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</si>
  <si>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</si>
  <si>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</si>
  <si>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</si>
  <si>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</si>
  <si>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</si>
  <si>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</si>
  <si>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</si>
  <si>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</si>
  <si>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</si>
  <si>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</si>
  <si>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</si>
  <si>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</si>
  <si>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</si>
  <si>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</si>
  <si>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</si>
  <si>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</si>
  <si>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</si>
  <si>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</si>
  <si>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</si>
  <si>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</si>
  <si>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</si>
  <si>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</si>
  <si>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</si>
  <si>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</si>
  <si>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</si>
  <si>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</si>
  <si>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</si>
  <si>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</si>
  <si>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</si>
  <si>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</si>
  <si>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</si>
  <si>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</si>
  <si>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</si>
  <si>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</si>
  <si>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</si>
  <si>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</si>
  <si>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</si>
  <si>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</si>
  <si>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</si>
  <si>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</si>
  <si>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</si>
  <si>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</si>
  <si>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</si>
  <si>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</si>
  <si>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</si>
  <si>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</si>
  <si>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</si>
  <si>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</si>
  <si>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</si>
  <si>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</si>
  <si>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</si>
  <si>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</si>
  <si>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</si>
  <si>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</si>
  <si>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</si>
  <si>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</si>
  <si>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</si>
  <si>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</si>
  <si>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</si>
  <si>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</si>
  <si>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</si>
  <si>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</si>
  <si>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</si>
  <si>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</si>
  <si>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</si>
  <si>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</si>
  <si>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</si>
  <si>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</si>
  <si>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</si>
  <si>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</si>
  <si>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</si>
  <si>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</si>
  <si>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</si>
  <si>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</si>
  <si>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</si>
  <si>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</si>
  <si>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</si>
  <si>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</si>
  <si>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</si>
  <si>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</si>
  <si>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</si>
  <si>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</si>
  <si>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</si>
  <si>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</si>
  <si>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</si>
  <si>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</si>
  <si>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</si>
  <si>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</si>
  <si>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</si>
  <si>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</si>
  <si>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</si>
  <si>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</si>
  <si>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</si>
  <si>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</si>
  <si>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</si>
  <si>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</si>
  <si>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</si>
  <si>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</si>
  <si>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</si>
  <si>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</si>
  <si>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</si>
  <si>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</si>
  <si>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</si>
  <si>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</si>
  <si>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</si>
  <si>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</si>
  <si>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</si>
  <si>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</si>
  <si>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</si>
  <si>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</si>
  <si>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</si>
  <si>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</si>
  <si>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</si>
  <si>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</si>
  <si>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</si>
  <si>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</si>
  <si>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</si>
  <si>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</si>
  <si>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</si>
  <si>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</si>
  <si>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</si>
  <si>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</si>
  <si>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</si>
  <si>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</si>
  <si>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</si>
  <si>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</si>
  <si>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</si>
  <si>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</si>
  <si>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</si>
  <si>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</si>
  <si>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</si>
  <si>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</si>
  <si>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</si>
  <si>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</si>
  <si>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</si>
  <si>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</si>
  <si>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</si>
  <si>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</si>
  <si>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</si>
  <si>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</si>
  <si>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</si>
  <si>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</si>
  <si>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</si>
  <si>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</si>
  <si>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</si>
  <si>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</si>
  <si>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</si>
  <si>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</si>
  <si>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</si>
  <si>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</si>
  <si>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</si>
  <si>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</si>
  <si>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</si>
  <si>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</si>
  <si>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</si>
  <si>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</si>
  <si>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</si>
  <si>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</si>
  <si>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</si>
  <si>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</si>
  <si>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</si>
  <si>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</si>
  <si>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</si>
  <si>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</si>
  <si>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</si>
  <si>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</si>
  <si>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</si>
  <si>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</si>
  <si>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</si>
  <si>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</si>
  <si>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</si>
  <si>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</si>
  <si>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</si>
  <si>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</si>
  <si>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</si>
  <si>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</si>
  <si>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</si>
  <si>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</si>
  <si>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</si>
  <si>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</si>
  <si>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</si>
  <si>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</si>
  <si>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</si>
  <si>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</si>
  <si>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</si>
  <si>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</si>
  <si>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</si>
  <si>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</si>
  <si>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</si>
  <si>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</si>
  <si>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</si>
  <si>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</si>
  <si>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</si>
  <si>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</si>
  <si>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</si>
  <si>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</si>
  <si>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</si>
  <si>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</si>
  <si>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</si>
  <si>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</si>
  <si>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</si>
  <si>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</si>
  <si>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</si>
  <si>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</si>
  <si>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</si>
  <si>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</si>
  <si>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</si>
  <si>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</si>
  <si>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</si>
  <si>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</si>
  <si>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</si>
  <si>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</si>
  <si>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</si>
  <si>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</si>
  <si>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</si>
  <si>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</si>
  <si>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</si>
  <si>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</si>
  <si>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</si>
  <si>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</si>
  <si>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</si>
  <si>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</si>
  <si>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</si>
  <si>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</si>
  <si>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</si>
  <si>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</si>
  <si>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</si>
  <si>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</si>
  <si>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</si>
  <si>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</si>
  <si>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</si>
  <si>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</si>
  <si>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</si>
  <si>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</si>
  <si>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</si>
  <si>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</si>
  <si>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</si>
  <si>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</si>
  <si>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</si>
  <si>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</si>
  <si>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</si>
  <si>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</si>
  <si>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</si>
  <si>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</si>
  <si>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</si>
  <si>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</si>
  <si>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</si>
  <si>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</si>
  <si>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</si>
  <si>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</si>
  <si>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</si>
  <si>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</si>
  <si>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</si>
  <si>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</si>
  <si>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</si>
  <si>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</si>
  <si>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</si>
  <si>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</si>
  <si>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</si>
  <si>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</si>
  <si>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</si>
  <si>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</si>
  <si>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</si>
  <si>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</si>
  <si>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</si>
  <si>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</si>
  <si>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</si>
  <si>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</si>
  <si>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</si>
  <si>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</si>
  <si>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</si>
  <si>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</si>
  <si>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</si>
  <si>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</si>
  <si>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</si>
  <si>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</si>
  <si>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</si>
  <si>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</si>
  <si>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</si>
  <si>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</si>
  <si>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</si>
  <si>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</si>
  <si>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</si>
  <si>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</si>
  <si>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</si>
  <si>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</si>
  <si>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</si>
  <si>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</si>
  <si>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</si>
  <si>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</si>
  <si>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</si>
  <si>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</si>
  <si>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</si>
  <si>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</si>
  <si>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</si>
  <si>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</si>
  <si>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</si>
  <si>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</si>
  <si>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</si>
  <si>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</si>
  <si>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</si>
  <si>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</si>
  <si>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</si>
  <si>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</si>
  <si>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</si>
  <si>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</si>
  <si>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</si>
  <si>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</si>
  <si>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</si>
  <si>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</si>
  <si>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</si>
  <si>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</si>
  <si>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</si>
  <si>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</si>
  <si>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</si>
  <si>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</si>
  <si>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</si>
  <si>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</si>
  <si>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</si>
  <si>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</si>
  <si>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</si>
  <si>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</si>
  <si>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</si>
  <si>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</si>
  <si>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</si>
  <si>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</si>
  <si>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</si>
  <si>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</si>
  <si>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</si>
  <si>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</si>
  <si>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</si>
  <si>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</si>
  <si>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</si>
  <si>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</si>
  <si>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</si>
  <si>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</si>
  <si>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</si>
  <si>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</si>
  <si>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</si>
  <si>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</si>
  <si>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</si>
  <si>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</si>
  <si>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</si>
  <si>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</si>
  <si>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</si>
  <si>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</si>
  <si>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</si>
  <si>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</si>
  <si>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</si>
  <si>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</si>
  <si>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</si>
  <si>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</si>
  <si>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</si>
  <si>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</si>
  <si>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</si>
  <si>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</si>
  <si>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</si>
  <si>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</si>
  <si>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</si>
  <si>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</si>
  <si>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</si>
  <si>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</si>
  <si>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</si>
  <si>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</si>
  <si>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</si>
  <si>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</si>
  <si>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</si>
  <si>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</si>
  <si>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</si>
  <si>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</si>
  <si>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</si>
  <si>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</si>
  <si>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</si>
  <si>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</si>
  <si>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</si>
  <si>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</si>
  <si>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</si>
  <si>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</si>
  <si>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</si>
  <si>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</si>
  <si>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</si>
  <si>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</si>
  <si>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</si>
  <si>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</si>
  <si>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</si>
  <si>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</si>
  <si>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</si>
  <si>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</si>
  <si>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</si>
  <si>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</si>
  <si>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</si>
  <si>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</si>
  <si>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</si>
  <si>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</si>
  <si>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</si>
  <si>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</si>
  <si>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</si>
  <si>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</si>
  <si>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</si>
  <si>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</si>
  <si>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</si>
  <si>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</si>
  <si>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</si>
  <si>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</si>
  <si>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</si>
  <si>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</si>
  <si>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</si>
  <si>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</si>
  <si>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</si>
  <si>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</si>
  <si>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</si>
  <si>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</si>
  <si>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</si>
  <si>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</si>
  <si>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</si>
  <si>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</si>
  <si>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</si>
  <si>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</si>
  <si>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</si>
  <si>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</si>
  <si>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</si>
  <si>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</si>
  <si>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</si>
  <si>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</si>
  <si>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</si>
  <si>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</si>
  <si>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</si>
  <si>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</si>
  <si>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</si>
  <si>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</si>
  <si>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</si>
  <si>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</si>
  <si>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</si>
  <si>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</si>
  <si>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</si>
  <si>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</si>
  <si>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</si>
  <si>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</si>
  <si>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</si>
  <si>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</si>
  <si>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</si>
  <si>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</si>
  <si>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</si>
  <si>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</si>
  <si>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</si>
  <si>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</si>
  <si>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</si>
  <si>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</si>
  <si>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</si>
  <si>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</si>
  <si>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</si>
  <si>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</si>
  <si>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</si>
  <si>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</si>
  <si>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</si>
  <si>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</si>
  <si>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</si>
  <si>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</si>
  <si>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</si>
  <si>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</si>
  <si>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</si>
  <si>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</si>
  <si>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</si>
  <si>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</si>
  <si>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</si>
  <si>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</si>
  <si>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</si>
  <si>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</si>
  <si>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</si>
  <si>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</si>
  <si>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</si>
  <si>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</si>
  <si>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</si>
  <si>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</si>
  <si>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</si>
  <si>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</si>
  <si>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</si>
  <si>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</si>
  <si>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</si>
  <si>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</si>
  <si>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</si>
  <si>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</si>
  <si>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</si>
  <si>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</si>
  <si>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</si>
  <si>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</si>
  <si>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</si>
  <si>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</si>
  <si>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</si>
  <si>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</si>
  <si>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</si>
  <si>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</si>
  <si>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</si>
  <si>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</si>
  <si>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</si>
  <si>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</si>
  <si>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</si>
  <si>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</si>
  <si>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</si>
  <si>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</si>
  <si>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</si>
  <si>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</si>
  <si>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</si>
  <si>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</si>
  <si>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</si>
  <si>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</si>
  <si>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</si>
  <si>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</si>
  <si>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</si>
  <si>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</si>
  <si>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</si>
  <si>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</si>
  <si>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</si>
  <si>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</si>
  <si>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</si>
  <si>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</si>
  <si>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</si>
  <si>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</si>
  <si>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</si>
  <si>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</si>
  <si>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</si>
  <si>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</si>
  <si>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</si>
  <si>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</si>
  <si>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</si>
  <si>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</si>
  <si>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</si>
  <si>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</si>
  <si>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</si>
  <si>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</si>
  <si>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</si>
  <si>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</si>
  <si>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</si>
  <si>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</si>
  <si>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</si>
  <si>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</si>
  <si>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</si>
  <si>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</si>
  <si>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</si>
  <si>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</si>
  <si>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</si>
  <si>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</si>
  <si>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</si>
  <si>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</si>
  <si>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</si>
  <si>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</si>
  <si>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</si>
  <si>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</si>
  <si>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</si>
  <si>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</si>
  <si>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</si>
  <si>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</si>
  <si>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</si>
  <si>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</si>
  <si>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</si>
  <si>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</si>
  <si>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</si>
  <si>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</si>
  <si>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</si>
  <si>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</si>
  <si>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</si>
  <si>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</si>
  <si>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</si>
  <si>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</si>
  <si>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</si>
  <si>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</si>
  <si>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</si>
  <si>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</si>
  <si>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</si>
  <si>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</si>
  <si>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</si>
  <si>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</si>
  <si>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</si>
  <si>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</si>
  <si>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</si>
  <si>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</si>
  <si>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</si>
  <si>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</si>
  <si>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</si>
  <si>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</si>
  <si>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</si>
  <si>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</si>
  <si>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</si>
  <si>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</si>
  <si>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</si>
  <si>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</si>
  <si>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</si>
  <si>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</si>
  <si>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</si>
  <si>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</si>
  <si>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</si>
  <si>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</si>
  <si>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</si>
  <si>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</si>
  <si>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</si>
  <si>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</si>
  <si>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</si>
  <si>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</si>
  <si>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</si>
  <si>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</si>
  <si>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</si>
  <si>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</si>
  <si>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</si>
  <si>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</si>
  <si>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</si>
  <si>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</si>
  <si>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</si>
  <si>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</si>
  <si>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</si>
  <si>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</si>
  <si>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</si>
  <si>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</si>
  <si>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</si>
  <si>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</si>
  <si>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</si>
  <si>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</si>
  <si>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</si>
  <si>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</si>
  <si>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</si>
  <si>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</si>
  <si>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</si>
  <si>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</si>
  <si>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</si>
  <si>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</si>
  <si>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</si>
  <si>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</si>
  <si>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</si>
  <si>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</si>
  <si>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</si>
  <si>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</si>
  <si>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</si>
  <si>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</si>
  <si>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</si>
  <si>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</si>
  <si>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</si>
  <si>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</si>
  <si>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</si>
  <si>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</si>
  <si>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</si>
  <si>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</si>
  <si>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</si>
  <si>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</si>
  <si>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</si>
  <si>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</si>
  <si>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</si>
  <si>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</si>
  <si>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</si>
  <si>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</si>
  <si>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</si>
  <si>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</si>
  <si>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</si>
  <si>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</si>
  <si>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</si>
  <si>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</si>
  <si>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</si>
  <si>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</si>
  <si>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</si>
  <si>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</si>
  <si>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</si>
  <si>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</si>
  <si>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</si>
  <si>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</si>
  <si>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</si>
  <si>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</si>
  <si>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</si>
  <si>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</si>
  <si>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</si>
  <si>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</si>
  <si>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</si>
  <si>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</si>
  <si>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</si>
  <si>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</si>
  <si>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</si>
  <si>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</si>
  <si>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</si>
  <si>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</si>
  <si>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</si>
  <si>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</si>
  <si>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</si>
  <si>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</si>
  <si>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</si>
  <si>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</si>
  <si>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</si>
  <si>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</si>
  <si>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</si>
  <si>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</si>
  <si>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</si>
  <si>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</si>
  <si>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</si>
  <si>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</si>
  <si>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</si>
  <si>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</si>
  <si>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</si>
  <si>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</si>
  <si>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</si>
  <si>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</si>
  <si>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</si>
  <si>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</si>
  <si>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</si>
  <si>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</si>
  <si>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</si>
  <si>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</si>
  <si>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</si>
  <si>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</si>
  <si>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</si>
  <si>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</si>
  <si>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</si>
  <si>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</si>
  <si>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</si>
  <si>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</si>
  <si>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</si>
  <si>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</si>
  <si>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</si>
  <si>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</si>
  <si>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</si>
  <si>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</si>
  <si>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</si>
  <si>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</si>
  <si>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</si>
  <si>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</si>
  <si>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</si>
  <si>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</si>
  <si>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</si>
  <si>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</si>
  <si>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</si>
  <si>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</si>
  <si>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</si>
  <si>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</si>
  <si>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</si>
  <si>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</si>
  <si>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</si>
  <si>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</si>
  <si>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</si>
  <si>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</si>
  <si>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</si>
  <si>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</si>
  <si>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</si>
  <si>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</si>
  <si>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</si>
  <si>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</si>
  <si>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</si>
  <si>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</si>
  <si>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</si>
  <si>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</si>
  <si>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</si>
  <si>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</si>
  <si>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</si>
  <si>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</si>
  <si>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</si>
  <si>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</si>
  <si>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</si>
  <si>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</si>
  <si>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</si>
  <si>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</si>
  <si>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</si>
  <si>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</si>
  <si>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</si>
  <si>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</si>
  <si>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</si>
  <si>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</si>
  <si>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</si>
  <si>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</si>
  <si>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</si>
  <si>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</si>
  <si>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</si>
  <si>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</si>
  <si>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</si>
  <si>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</si>
  <si>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</si>
  <si>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</si>
  <si>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</si>
  <si>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</si>
  <si>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</si>
  <si>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</si>
  <si>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</si>
  <si>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</si>
  <si>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</si>
  <si>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</si>
  <si>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</si>
  <si>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</si>
  <si>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</si>
  <si>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</si>
  <si>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</si>
  <si>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</si>
  <si>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</si>
  <si>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</si>
  <si>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</si>
  <si>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</si>
  <si>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</si>
  <si>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</si>
  <si>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</si>
  <si>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</si>
  <si>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</si>
  <si>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</si>
  <si>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</si>
  <si>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</si>
  <si>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</si>
  <si>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</si>
  <si>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</si>
  <si>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</si>
  <si>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</si>
  <si>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</si>
  <si>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</si>
  <si>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</si>
  <si>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</si>
  <si>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</si>
  <si>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</si>
  <si>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</si>
  <si>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</si>
  <si>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</si>
  <si>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</si>
  <si>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</si>
  <si>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</si>
  <si>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</si>
  <si>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</si>
  <si>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</si>
  <si>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</si>
  <si>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</si>
  <si>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</si>
  <si>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</si>
  <si>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</si>
  <si>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</si>
  <si>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</si>
  <si>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</si>
  <si>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</si>
  <si>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</si>
  <si>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</si>
  <si>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</si>
  <si>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</si>
  <si>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</si>
  <si>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</si>
  <si>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</si>
  <si>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</si>
  <si>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</si>
  <si>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</si>
  <si>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</si>
  <si>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</si>
  <si>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</si>
  <si>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</si>
  <si>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</si>
  <si>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</si>
  <si>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</si>
  <si>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</si>
  <si>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</si>
  <si>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</si>
  <si>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</si>
  <si>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</si>
  <si>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</si>
  <si>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</si>
  <si>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</si>
  <si>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</si>
  <si>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</si>
  <si>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</si>
  <si>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</si>
  <si>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</si>
  <si>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</si>
  <si>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</si>
  <si>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</si>
  <si>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</si>
  <si>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</si>
  <si>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</si>
  <si>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</si>
  <si>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</si>
  <si>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</si>
  <si>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</si>
  <si>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</si>
  <si>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</si>
  <si>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</si>
  <si>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</si>
  <si>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</si>
  <si>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</si>
  <si>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</si>
  <si>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</si>
  <si>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</si>
  <si>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</si>
  <si>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</si>
  <si>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</si>
  <si>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</si>
  <si>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</si>
  <si>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</si>
  <si>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</si>
  <si>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</si>
  <si>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</si>
  <si>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</si>
  <si>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</si>
  <si>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</si>
  <si>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</si>
  <si>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</si>
  <si>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</si>
  <si>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</si>
  <si>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</si>
  <si>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</si>
  <si>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</si>
  <si>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</si>
  <si>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</si>
  <si>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</si>
  <si>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</si>
  <si>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</si>
  <si>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</si>
  <si>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</si>
  <si>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</si>
  <si>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</si>
  <si>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</si>
  <si>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</si>
  <si>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</si>
  <si>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</si>
  <si>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</si>
  <si>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</si>
  <si>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</si>
  <si>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</si>
  <si>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</si>
  <si>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</si>
  <si>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</si>
  <si>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</si>
  <si>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</si>
  <si>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</si>
  <si>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</si>
  <si>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</si>
  <si>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</si>
  <si>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</si>
  <si>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</si>
  <si>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</si>
  <si>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</si>
  <si>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</si>
  <si>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</si>
  <si>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</si>
  <si>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</si>
  <si>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</si>
  <si>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</si>
  <si>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</si>
  <si>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</si>
  <si>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</si>
  <si>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</si>
  <si>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</si>
  <si>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</si>
  <si>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</si>
  <si>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</si>
  <si>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</si>
  <si>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</si>
  <si>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</si>
  <si>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</si>
  <si>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</si>
  <si>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</si>
  <si>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</si>
  <si>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</si>
  <si>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</si>
  <si>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</si>
  <si>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</si>
  <si>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</si>
  <si>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</si>
  <si>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</si>
  <si>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</si>
  <si>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</si>
  <si>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</si>
  <si>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</si>
  <si>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</si>
  <si>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</si>
  <si>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</si>
  <si>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</si>
  <si>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</si>
  <si>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</si>
  <si>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</si>
  <si>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</si>
  <si>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</si>
  <si>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</si>
  <si>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</si>
  <si>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</si>
  <si>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</si>
  <si>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</si>
  <si>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</si>
  <si>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</si>
  <si>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</si>
  <si>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</si>
  <si>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</si>
  <si>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</si>
  <si>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</si>
  <si>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</si>
  <si>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</si>
  <si>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</si>
  <si>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</si>
  <si>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</si>
  <si>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</si>
  <si>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</si>
  <si>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</si>
  <si>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</si>
  <si>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</si>
  <si>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</si>
  <si>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</si>
  <si>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</si>
  <si>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</si>
  <si>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</si>
  <si>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</si>
  <si>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</si>
  <si>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</si>
  <si>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</si>
  <si>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</si>
  <si>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</si>
  <si>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</si>
  <si>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</si>
  <si>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</si>
  <si>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</si>
  <si>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</si>
  <si>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</si>
  <si>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</si>
  <si>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</si>
  <si>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</si>
  <si>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</si>
  <si>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</si>
  <si>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</si>
  <si>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</si>
  <si>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</si>
  <si>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</si>
  <si>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</si>
  <si>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</si>
  <si>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</si>
  <si>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</si>
  <si>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</si>
  <si>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</si>
  <si>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</si>
  <si>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</si>
  <si>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</si>
  <si>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</si>
  <si>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</si>
  <si>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</si>
  <si>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</si>
  <si>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</si>
  <si>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</si>
  <si>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</si>
  <si>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</si>
  <si>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</si>
  <si>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</si>
  <si>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</si>
  <si>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</si>
  <si>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</si>
  <si>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</si>
  <si>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</si>
  <si>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</si>
  <si>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</si>
  <si>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</si>
  <si>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</si>
  <si>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</si>
  <si>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</si>
  <si>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</si>
  <si>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</si>
  <si>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</si>
  <si>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</si>
  <si>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</si>
  <si>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</si>
  <si>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</si>
  <si>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</si>
  <si>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</si>
  <si>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</si>
  <si>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</si>
  <si>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</si>
  <si>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</si>
  <si>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</si>
  <si>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</si>
  <si>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</si>
  <si>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</si>
  <si>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</si>
  <si>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</si>
  <si>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</si>
  <si>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</si>
  <si>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</si>
  <si>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</si>
  <si>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</si>
  <si>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</si>
  <si>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</si>
  <si>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</si>
  <si>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</si>
  <si>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</si>
  <si>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</si>
  <si>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</si>
  <si>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</si>
  <si>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</si>
  <si>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</si>
  <si>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</si>
  <si>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</si>
  <si>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</si>
  <si>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</si>
  <si>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</si>
  <si>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</si>
  <si>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</si>
  <si>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</si>
  <si>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</si>
  <si>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</si>
  <si>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</si>
  <si>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</si>
  <si>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</si>
  <si>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</si>
  <si>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</si>
  <si>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</si>
  <si>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</si>
  <si>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</si>
  <si>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</si>
  <si>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</si>
  <si>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</si>
  <si>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</si>
  <si>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</si>
  <si>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</si>
  <si>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</si>
  <si>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</si>
  <si>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</si>
  <si>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</si>
  <si>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</si>
  <si>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</si>
  <si>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</si>
  <si>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</si>
  <si>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</si>
  <si>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</si>
  <si>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</si>
  <si>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</si>
  <si>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</si>
  <si>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</si>
  <si>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</si>
  <si>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</si>
  <si>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</si>
  <si>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</si>
  <si>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</si>
  <si>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</si>
  <si>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</si>
  <si>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</si>
  <si>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</si>
  <si>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</si>
  <si>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</si>
  <si>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</si>
  <si>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</si>
  <si>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</si>
  <si>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</si>
  <si>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</si>
  <si>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</si>
  <si>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</si>
  <si>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</si>
  <si>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</si>
  <si>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</si>
  <si>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</si>
  <si>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</si>
  <si>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</si>
  <si>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</si>
  <si>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</si>
  <si>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</si>
  <si>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</si>
  <si>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</si>
  <si>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</si>
  <si>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</si>
  <si>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</si>
  <si>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</si>
  <si>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</si>
  <si>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</si>
  <si>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</si>
  <si>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</si>
  <si>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</si>
  <si>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</si>
  <si>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</si>
  <si>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</si>
  <si>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</si>
  <si>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</si>
  <si>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</si>
  <si>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</si>
  <si>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</si>
  <si>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</si>
  <si>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</si>
  <si>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</si>
  <si>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</si>
  <si>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</si>
  <si>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</si>
  <si>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</si>
  <si>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</si>
  <si>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</si>
  <si>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</si>
  <si>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</si>
  <si>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</si>
  <si>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</si>
  <si>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</si>
  <si>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</si>
  <si>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</si>
  <si>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</si>
  <si>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</si>
  <si>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</si>
  <si>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</si>
  <si>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</si>
  <si>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</si>
  <si>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</si>
  <si>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</si>
  <si>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</si>
  <si>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</si>
  <si>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</si>
  <si>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</si>
  <si>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</si>
  <si>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</si>
  <si>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</si>
  <si>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</si>
  <si>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</si>
  <si>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</si>
  <si>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</si>
  <si>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</si>
  <si>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</si>
  <si>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</si>
  <si>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</si>
  <si>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</si>
  <si>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</si>
  <si>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</si>
  <si>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</si>
  <si>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</si>
  <si>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</si>
  <si>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</si>
  <si>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</si>
  <si>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</si>
  <si>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</si>
  <si>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</si>
  <si>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</si>
  <si>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</si>
  <si>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</si>
  <si>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</si>
  <si>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</si>
  <si>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</si>
  <si>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</si>
  <si>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</si>
  <si>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</si>
  <si>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</si>
  <si>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</si>
  <si>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</si>
  <si>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</si>
  <si>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</si>
  <si>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</si>
  <si>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</si>
  <si>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</si>
  <si>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</si>
  <si>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</si>
  <si>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</si>
  <si>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</si>
  <si>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</si>
  <si>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</si>
  <si>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</si>
  <si>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</si>
  <si>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</si>
  <si>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</si>
  <si>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</si>
  <si>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</si>
  <si>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</si>
  <si>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</si>
  <si>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</si>
  <si>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</si>
  <si>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</si>
  <si>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</si>
  <si>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</si>
  <si>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</si>
  <si>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</si>
  <si>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</si>
  <si>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</si>
  <si>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</si>
  <si>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</si>
  <si>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</si>
  <si>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</si>
  <si>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</si>
  <si>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</si>
  <si>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</si>
  <si>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</si>
  <si>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</si>
  <si>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</si>
  <si>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</si>
  <si>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</si>
  <si>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</si>
  <si>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</si>
  <si>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</si>
  <si>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</si>
  <si>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</si>
  <si>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</si>
  <si>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</si>
  <si>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</si>
  <si>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</si>
  <si>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</si>
  <si>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</si>
  <si>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</si>
  <si>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</si>
  <si>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</si>
  <si>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</si>
  <si>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</si>
  <si>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</si>
  <si>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</si>
  <si>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</si>
  <si>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</si>
  <si>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</si>
  <si>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</si>
  <si>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</si>
  <si>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</si>
  <si>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</si>
  <si>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</si>
  <si>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</si>
  <si>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</si>
  <si>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</si>
  <si>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</si>
  <si>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</si>
  <si>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</si>
  <si>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</si>
  <si>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</si>
  <si>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</si>
  <si>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</si>
  <si>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</si>
  <si>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</si>
  <si>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</si>
  <si>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</si>
  <si>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</si>
  <si>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</si>
  <si>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</si>
  <si>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</si>
  <si>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</si>
  <si>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</si>
  <si>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</si>
  <si>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</si>
  <si>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</si>
  <si>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</si>
  <si>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</si>
  <si>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</si>
  <si>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</si>
  <si>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</si>
  <si>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</si>
  <si>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</si>
  <si>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</si>
  <si>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</si>
  <si>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</si>
  <si>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</si>
  <si>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</si>
  <si>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</si>
  <si>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</si>
  <si>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</si>
  <si>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</si>
  <si>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</si>
  <si>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</si>
  <si>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</si>
  <si>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</si>
  <si>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</si>
  <si>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</si>
  <si>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</si>
  <si>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</si>
  <si>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</si>
  <si>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</si>
  <si>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</si>
  <si>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</si>
  <si>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</si>
  <si>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</si>
  <si>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</si>
  <si>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</si>
  <si>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</si>
  <si>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</si>
  <si>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</si>
  <si>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</si>
  <si>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</si>
  <si>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</si>
  <si>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</si>
  <si>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</si>
  <si>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</si>
  <si>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</si>
  <si>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</si>
  <si>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</si>
  <si>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</si>
  <si>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</si>
  <si>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</si>
  <si>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</si>
  <si>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</si>
  <si>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</si>
  <si>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</si>
  <si>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</si>
  <si>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</si>
  <si>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</si>
  <si>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</si>
  <si>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</si>
  <si>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</si>
  <si>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</si>
  <si>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</si>
  <si>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</si>
  <si>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</si>
  <si>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</si>
  <si>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</si>
  <si>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</si>
  <si>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</si>
  <si>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</si>
  <si>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</si>
  <si>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</si>
  <si>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</si>
  <si>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</si>
  <si>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</si>
  <si>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</si>
  <si>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</si>
  <si>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</si>
  <si>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</si>
  <si>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</si>
  <si>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</si>
  <si>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</si>
  <si>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</si>
  <si>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</si>
  <si>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</si>
  <si>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</si>
  <si>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</si>
  <si>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</si>
  <si>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</si>
  <si>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</si>
  <si>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</si>
  <si>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</si>
  <si>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</si>
  <si>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</si>
  <si>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</si>
  <si>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</si>
  <si>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</si>
  <si>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</si>
  <si>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</si>
  <si>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</si>
  <si>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</si>
  <si>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</si>
  <si>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</si>
  <si>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</si>
  <si>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</si>
  <si>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</si>
  <si>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</si>
  <si>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</si>
  <si>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</si>
  <si>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</si>
  <si>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</si>
  <si>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</si>
  <si>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</si>
  <si>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</si>
  <si>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</si>
  <si>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</si>
  <si>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</si>
  <si>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</si>
  <si>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</si>
  <si>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</si>
  <si>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</si>
  <si>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</si>
  <si>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</si>
  <si>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</si>
  <si>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</si>
  <si>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</si>
  <si>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</si>
  <si>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</si>
  <si>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</si>
  <si>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</si>
  <si>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</si>
  <si>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</si>
  <si>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</si>
  <si>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</si>
  <si>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</si>
  <si>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</si>
  <si>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</si>
  <si>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</si>
  <si>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</si>
  <si>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</si>
  <si>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</si>
  <si>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</si>
  <si>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</si>
  <si>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</si>
  <si>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</si>
  <si>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</si>
  <si>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</si>
  <si>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</si>
  <si>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</si>
  <si>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</si>
  <si>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</si>
  <si>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</si>
  <si>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</si>
  <si>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</si>
  <si>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</si>
  <si>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</si>
  <si>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</si>
  <si>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</si>
  <si>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</si>
  <si>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</si>
  <si>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</si>
  <si>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</si>
  <si>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</si>
  <si>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</si>
  <si>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</si>
  <si>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</si>
  <si>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</si>
  <si>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</si>
  <si>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</si>
  <si>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</si>
  <si>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</si>
  <si>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</si>
  <si>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</si>
  <si>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</si>
  <si>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</si>
  <si>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</si>
  <si>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</si>
  <si>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</si>
  <si>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</si>
  <si>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</si>
  <si>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</si>
  <si>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</si>
  <si>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</si>
  <si>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</si>
  <si>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</si>
  <si>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</si>
  <si>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</si>
  <si>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</si>
  <si>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</si>
  <si>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</si>
  <si>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</si>
  <si>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</si>
  <si>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</si>
  <si>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</si>
  <si>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</si>
  <si>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</si>
  <si>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</si>
  <si>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</si>
  <si>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</si>
  <si>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</si>
  <si>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</si>
  <si>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</si>
  <si>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</si>
  <si>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</si>
  <si>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</si>
  <si>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</si>
  <si>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</si>
  <si>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</si>
  <si>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</si>
  <si>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</si>
  <si>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</si>
  <si>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</si>
  <si>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</si>
  <si>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</si>
  <si>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</si>
  <si>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</si>
  <si>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</si>
  <si>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</si>
  <si>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</si>
  <si>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</si>
  <si>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</si>
  <si>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</si>
  <si>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</si>
  <si>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</si>
  <si>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</si>
  <si>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</si>
  <si>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</si>
  <si>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</si>
  <si>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</si>
  <si>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</si>
  <si>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</si>
  <si>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</si>
  <si>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</si>
  <si>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</si>
  <si>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</si>
  <si>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</si>
  <si>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</si>
  <si>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</si>
  <si>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</si>
  <si>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</si>
  <si>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</si>
  <si>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</si>
  <si>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</si>
  <si>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</si>
  <si>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</si>
  <si>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</si>
  <si>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</si>
  <si>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</si>
  <si>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</si>
  <si>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</si>
  <si>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</si>
  <si>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</si>
  <si>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</si>
  <si>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</si>
  <si>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</si>
  <si>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</si>
  <si>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</si>
  <si>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</si>
  <si>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</si>
  <si>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</si>
  <si>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</si>
  <si>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</si>
  <si>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</si>
  <si>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</si>
  <si>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</si>
  <si>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</si>
  <si>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</si>
  <si>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</si>
  <si>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</si>
  <si>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</si>
  <si>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</si>
  <si>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</si>
  <si>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</si>
  <si>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</si>
  <si>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</si>
  <si>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</si>
  <si>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</si>
  <si>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</si>
  <si>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</si>
  <si>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</si>
  <si>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</si>
  <si>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</si>
  <si>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</si>
  <si>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</si>
  <si>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</si>
  <si>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</si>
  <si>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</si>
  <si>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</si>
  <si>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</si>
  <si>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</si>
  <si>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</si>
  <si>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</si>
  <si>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</si>
  <si>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</si>
  <si>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</si>
  <si>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</si>
  <si>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</si>
  <si>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</si>
  <si>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</si>
  <si>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</si>
  <si>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</si>
  <si>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</si>
  <si>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</si>
  <si>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</si>
  <si>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</si>
  <si>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</si>
  <si>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</si>
  <si>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</si>
  <si>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</si>
  <si>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</si>
  <si>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</si>
  <si>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</si>
  <si>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</si>
  <si>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</si>
  <si>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</si>
  <si>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</si>
  <si>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</si>
  <si>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</si>
  <si>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</si>
  <si>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</si>
  <si>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</si>
  <si>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</si>
  <si>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</si>
  <si>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</si>
  <si>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</si>
  <si>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</si>
  <si>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</si>
  <si>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</si>
  <si>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</si>
  <si>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</si>
  <si>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</si>
  <si>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</si>
  <si>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</si>
  <si>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</si>
  <si>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</si>
  <si>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</si>
  <si>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</si>
  <si>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</si>
  <si>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</si>
  <si>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</si>
  <si>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</si>
  <si>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</si>
  <si>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</si>
  <si>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</si>
  <si>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</si>
  <si>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</si>
  <si>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</si>
  <si>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</si>
  <si>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</si>
  <si>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</si>
  <si>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</si>
  <si>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</si>
  <si>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</si>
  <si>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</si>
  <si>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</si>
  <si>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</si>
  <si>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</si>
  <si>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</si>
  <si>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</si>
  <si>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</si>
  <si>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</si>
  <si>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</si>
  <si>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</si>
  <si>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</si>
  <si>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</si>
  <si>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</si>
  <si>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</si>
  <si>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</si>
  <si>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</si>
  <si>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</si>
  <si>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</si>
  <si>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</si>
  <si>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</si>
  <si>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</si>
  <si>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</si>
  <si>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</si>
  <si>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</si>
  <si>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</si>
  <si>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</si>
  <si>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</si>
  <si>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</si>
  <si>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</si>
  <si>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</si>
  <si>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</si>
  <si>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</si>
  <si>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</si>
  <si>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</si>
  <si>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</si>
  <si>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</si>
  <si>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</si>
  <si>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</si>
  <si>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</si>
  <si>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</si>
  <si>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</si>
  <si>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</si>
  <si>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</si>
  <si>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</si>
  <si>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</si>
  <si>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</si>
  <si>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</si>
  <si>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</si>
  <si>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</si>
  <si>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</si>
  <si>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</si>
  <si>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</si>
  <si>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</si>
  <si>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</si>
  <si>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</si>
  <si>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</si>
  <si>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</si>
  <si>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</si>
  <si>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</si>
  <si>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</si>
  <si>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</si>
  <si>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</si>
  <si>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</si>
  <si>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</si>
  <si>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</si>
  <si>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</si>
  <si>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</si>
  <si>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</si>
  <si>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</si>
  <si>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</si>
  <si>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</si>
  <si>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</si>
  <si>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</si>
  <si>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</si>
  <si>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</si>
  <si>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</si>
  <si>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</si>
  <si>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</si>
  <si>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</si>
  <si>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</si>
  <si>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</si>
  <si>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</si>
  <si>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</si>
  <si>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</si>
  <si>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</si>
  <si>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</si>
  <si>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</si>
  <si>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</si>
  <si>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</si>
  <si>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</si>
  <si>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</si>
  <si>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</si>
  <si>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</si>
  <si>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</si>
  <si>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</si>
  <si>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</si>
  <si>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</si>
  <si>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</si>
  <si>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</si>
  <si>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</si>
  <si>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</si>
  <si>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</si>
  <si>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</si>
  <si>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</si>
  <si>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</si>
  <si>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</si>
  <si>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</si>
  <si>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</si>
  <si>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</si>
  <si>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</si>
  <si>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</si>
  <si>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</si>
  <si>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</si>
  <si>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</si>
  <si>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</si>
  <si>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</si>
  <si>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</si>
  <si>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</si>
  <si>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</si>
  <si>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</si>
  <si>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</si>
  <si>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</si>
  <si>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</si>
  <si>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</si>
  <si>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</si>
  <si>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</si>
  <si>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</si>
  <si>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</si>
  <si>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</si>
  <si>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</si>
  <si>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</si>
  <si>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</si>
  <si>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</si>
  <si>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</si>
  <si>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</si>
  <si>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</si>
  <si>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</si>
  <si>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</si>
  <si>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</si>
  <si>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</si>
  <si>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</si>
  <si>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</si>
  <si>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</si>
  <si>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</si>
  <si>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</si>
  <si>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</si>
  <si>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</si>
  <si>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</si>
  <si>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</si>
  <si>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</si>
  <si>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</si>
  <si>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</si>
  <si>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</si>
  <si>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</si>
  <si>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</si>
  <si>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</si>
  <si>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</si>
  <si>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</si>
  <si>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</si>
  <si>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</si>
  <si>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</si>
  <si>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</si>
  <si>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</si>
  <si>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</si>
  <si>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</si>
  <si>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</si>
  <si>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</si>
  <si>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</si>
  <si>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</si>
  <si>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</si>
  <si>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</si>
  <si>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</si>
  <si>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</si>
  <si>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</si>
  <si>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</si>
  <si>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</si>
  <si>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</si>
  <si>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</si>
  <si>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</si>
  <si>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</si>
  <si>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</si>
  <si>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</si>
  <si>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</si>
  <si>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</si>
  <si>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</si>
  <si>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</si>
  <si>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</si>
  <si>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</si>
  <si>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</si>
  <si>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</si>
  <si>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</si>
  <si>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</si>
  <si>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</si>
  <si>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</si>
  <si>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</si>
  <si>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</si>
  <si>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</si>
  <si>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</si>
  <si>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</si>
  <si>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</si>
  <si>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</si>
  <si>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</si>
  <si>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</si>
  <si>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</si>
  <si>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</si>
  <si>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</si>
  <si>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</si>
  <si>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</si>
  <si>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</si>
  <si>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</si>
  <si>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</si>
  <si>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</si>
  <si>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</si>
  <si>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</si>
  <si>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</si>
  <si>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</si>
  <si>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</si>
  <si>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</si>
  <si>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</si>
  <si>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</si>
  <si>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</si>
  <si>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</si>
  <si>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</si>
  <si>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</si>
  <si>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</si>
  <si>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</si>
  <si>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</si>
  <si>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</si>
  <si>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</si>
  <si>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</si>
  <si>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</si>
  <si>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</si>
  <si>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</si>
  <si>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</si>
  <si>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</si>
  <si>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</si>
  <si>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</si>
  <si>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</si>
  <si>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</si>
  <si>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</si>
  <si>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</si>
  <si>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</si>
  <si>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</si>
  <si>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</si>
  <si>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</si>
  <si>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</si>
  <si>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</si>
  <si>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</si>
  <si>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</si>
  <si>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</si>
  <si>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</si>
  <si>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</si>
  <si>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</si>
  <si>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</si>
  <si>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</si>
  <si>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</si>
  <si>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</si>
  <si>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</si>
  <si>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</si>
  <si>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</si>
  <si>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</si>
  <si>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</si>
  <si>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</si>
  <si>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</si>
  <si>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</si>
  <si>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</si>
  <si>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</si>
  <si>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</si>
  <si>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</si>
  <si>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</si>
  <si>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</si>
  <si>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</si>
  <si>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</si>
  <si>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</si>
  <si>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</si>
  <si>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</si>
  <si>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</si>
  <si>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</si>
  <si>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</si>
  <si>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</si>
  <si>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</si>
  <si>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</si>
  <si>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</si>
  <si>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</si>
  <si>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</si>
  <si>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</si>
  <si>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</si>
  <si>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</si>
  <si>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</si>
  <si>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</si>
  <si>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</si>
  <si>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</si>
  <si>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</si>
  <si>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</si>
  <si>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</si>
  <si>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</si>
  <si>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</si>
  <si>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</si>
  <si>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</si>
  <si>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</si>
  <si>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</si>
  <si>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</si>
  <si>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</si>
  <si>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</si>
  <si>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</si>
  <si>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</si>
  <si>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</si>
  <si>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</si>
  <si>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</si>
  <si>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</si>
  <si>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</si>
  <si>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</si>
  <si>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</si>
  <si>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</si>
  <si>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</si>
  <si>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</si>
  <si>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</si>
  <si>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</si>
  <si>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</si>
  <si>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</si>
  <si>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</si>
  <si>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</si>
  <si>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</si>
  <si>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</si>
  <si>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</si>
  <si>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</si>
  <si>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</si>
  <si>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</si>
  <si>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</si>
  <si>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</si>
  <si>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</si>
  <si>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</si>
  <si>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</si>
  <si>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</si>
  <si>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</si>
  <si>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</si>
  <si>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</si>
  <si>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</si>
  <si>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</si>
  <si>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</si>
  <si>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</si>
  <si>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</si>
  <si>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</si>
  <si>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</si>
  <si>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</si>
  <si>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</si>
  <si>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</si>
  <si>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</si>
  <si>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</si>
  <si>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</si>
  <si>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</si>
  <si>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</si>
  <si>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</si>
  <si>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</si>
  <si>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</si>
  <si>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</si>
  <si>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</si>
  <si>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</si>
  <si>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</si>
  <si>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</si>
  <si>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</si>
  <si>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</si>
  <si>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</si>
  <si>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</si>
  <si>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</si>
  <si>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</si>
  <si>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</si>
  <si>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</si>
  <si>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</si>
  <si>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</si>
  <si>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</si>
  <si>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</si>
  <si>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</si>
  <si>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</si>
  <si>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</si>
  <si>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</si>
  <si>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</si>
  <si>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</si>
  <si>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</si>
  <si>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</si>
  <si>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</si>
  <si>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</si>
  <si>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</si>
  <si>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</si>
  <si>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</si>
  <si>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</si>
  <si>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</si>
  <si>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</si>
  <si>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</si>
  <si>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</si>
  <si>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</si>
  <si>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</si>
  <si>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</si>
  <si>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</si>
  <si>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</si>
  <si>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</si>
  <si>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</si>
  <si>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</si>
  <si>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</si>
  <si>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</si>
  <si>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</si>
  <si>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</si>
  <si>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</si>
  <si>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</si>
  <si>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</si>
  <si>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</si>
  <si>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</si>
  <si>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</si>
  <si>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</si>
  <si>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</si>
  <si>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</si>
  <si>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</si>
  <si>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</si>
  <si>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</si>
  <si>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</si>
  <si>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</si>
  <si>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</si>
  <si>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</si>
  <si>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</si>
  <si>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</si>
  <si>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</si>
  <si>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</si>
  <si>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</si>
  <si>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</si>
  <si>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</si>
  <si>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</si>
  <si>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</si>
  <si>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</si>
  <si>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</si>
  <si>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</si>
  <si>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</si>
  <si>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</si>
  <si>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</si>
  <si>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</si>
  <si>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</si>
  <si>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</si>
  <si>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</si>
  <si>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</si>
  <si>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</si>
  <si>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</si>
  <si>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</si>
  <si>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</si>
  <si>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</si>
  <si>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</si>
  <si>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</si>
  <si>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</si>
  <si>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</si>
  <si>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</si>
  <si>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</si>
  <si>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</si>
  <si>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</si>
  <si>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</si>
  <si>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</si>
  <si>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</si>
  <si>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</si>
  <si>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</si>
  <si>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</si>
  <si>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</si>
  <si>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</si>
  <si>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</si>
  <si>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</si>
  <si>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</si>
  <si>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</si>
  <si>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</si>
  <si>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</si>
  <si>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</si>
  <si>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</si>
  <si>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</si>
  <si>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</si>
  <si>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</si>
  <si>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</si>
  <si>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</si>
  <si>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</si>
  <si>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</si>
  <si>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</si>
  <si>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</si>
  <si>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</si>
  <si>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</si>
  <si>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</si>
  <si>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</si>
  <si>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</si>
  <si>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</si>
  <si>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</si>
  <si>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</si>
  <si>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</si>
  <si>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</si>
  <si>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</si>
  <si>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</si>
  <si>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</si>
  <si>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</si>
  <si>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</si>
  <si>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</si>
  <si>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</si>
  <si>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</si>
  <si>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</si>
  <si>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</si>
  <si>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</si>
  <si>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</si>
  <si>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</si>
  <si>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</si>
  <si>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</si>
  <si>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</si>
  <si>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</si>
  <si>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</si>
  <si>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</si>
  <si>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</si>
  <si>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</si>
  <si>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</si>
  <si>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</si>
  <si>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</si>
  <si>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</si>
  <si>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</si>
  <si>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</si>
  <si>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</si>
  <si>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</si>
  <si>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</si>
  <si>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</si>
  <si>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</si>
  <si>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</si>
  <si>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</si>
  <si>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</si>
  <si>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</si>
  <si>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</si>
  <si>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</si>
  <si>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</si>
  <si>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</si>
  <si>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</si>
  <si>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</si>
  <si>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</si>
  <si>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</si>
  <si>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</si>
  <si>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</si>
  <si>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</si>
  <si>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</si>
  <si>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</si>
  <si>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</si>
  <si>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</si>
  <si>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</si>
  <si>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</si>
  <si>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</si>
  <si>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</si>
  <si>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</si>
  <si>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</si>
  <si>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</si>
  <si>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</si>
  <si>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</si>
  <si>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</si>
  <si>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</si>
  <si>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</si>
  <si>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</si>
  <si>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</si>
  <si>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</si>
  <si>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</si>
  <si>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</si>
  <si>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</si>
  <si>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</si>
  <si>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</si>
  <si>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</si>
  <si>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</si>
  <si>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</si>
  <si>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</si>
  <si>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</si>
  <si>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</si>
  <si>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</si>
  <si>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</si>
  <si>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</si>
  <si>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</si>
  <si>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</si>
  <si>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</si>
  <si>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</si>
  <si>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</si>
  <si>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</si>
  <si>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</si>
  <si>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</si>
  <si>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</si>
  <si>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</si>
  <si>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</si>
  <si>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</si>
  <si>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</si>
  <si>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</si>
  <si>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</si>
  <si>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</si>
  <si>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</si>
  <si>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</si>
  <si>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</si>
  <si>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</si>
  <si>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</si>
  <si>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</si>
  <si>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</si>
  <si>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</si>
  <si>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</si>
  <si>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</si>
  <si>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</si>
  <si>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</si>
  <si>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</si>
  <si>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</si>
  <si>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</si>
  <si>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</si>
  <si>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</si>
  <si>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</si>
  <si>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</si>
  <si>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</si>
  <si>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</si>
  <si>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</si>
  <si>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</si>
  <si>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</si>
  <si>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</si>
  <si>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</si>
  <si>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</si>
  <si>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</si>
  <si>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</si>
  <si>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</si>
  <si>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</si>
  <si>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</si>
  <si>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</si>
  <si>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</si>
  <si>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</si>
  <si>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</si>
  <si>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</si>
  <si>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</si>
  <si>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</si>
  <si>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</si>
  <si>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</si>
  <si>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</si>
  <si>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</si>
  <si>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</si>
  <si>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</si>
  <si>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</si>
  <si>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</si>
  <si>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</si>
  <si>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</si>
  <si>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</si>
  <si>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</si>
  <si>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</si>
  <si>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</si>
  <si>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</si>
  <si>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</si>
  <si>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</si>
  <si>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</si>
  <si>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</si>
  <si>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</si>
  <si>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</si>
  <si>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</si>
  <si>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</si>
  <si>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</si>
  <si>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</si>
  <si>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</si>
  <si>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</si>
  <si>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</si>
  <si>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</si>
  <si>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</si>
  <si>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</si>
  <si>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</si>
  <si>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</si>
  <si>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</si>
  <si>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</si>
  <si>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</si>
  <si>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</si>
  <si>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</si>
  <si>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</si>
  <si>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</si>
  <si>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</si>
  <si>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</si>
  <si>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</si>
  <si>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</si>
  <si>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</si>
  <si>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</si>
  <si>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</si>
  <si>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</si>
  <si>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</si>
  <si>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</si>
  <si>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</si>
  <si>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</si>
  <si>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</si>
  <si>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</si>
  <si>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</si>
  <si>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</si>
  <si>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</si>
  <si>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</si>
  <si>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</si>
  <si>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</si>
  <si>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</si>
  <si>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</si>
  <si>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</si>
  <si>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</si>
  <si>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</si>
  <si>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</si>
  <si>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</si>
  <si>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</si>
  <si>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</si>
  <si>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</si>
  <si>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</si>
  <si>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</si>
  <si>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</si>
  <si>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</si>
  <si>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</si>
  <si>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</si>
  <si>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</si>
  <si>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</si>
  <si>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</si>
  <si>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</si>
  <si>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</si>
  <si>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</si>
  <si>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</si>
  <si>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</si>
  <si>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</si>
  <si>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</si>
  <si>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</si>
  <si>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</si>
  <si>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</si>
  <si>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</si>
  <si>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</si>
  <si>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</si>
  <si>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</si>
  <si>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</si>
  <si>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</si>
  <si>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</si>
  <si>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</si>
  <si>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</si>
  <si>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</si>
  <si>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</si>
  <si>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</si>
  <si>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</si>
  <si>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</si>
  <si>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</si>
  <si>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</si>
  <si>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</si>
  <si>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</si>
  <si>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</si>
  <si>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</si>
  <si>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</si>
  <si>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</si>
  <si>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</si>
  <si>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</si>
  <si>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</si>
  <si>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</si>
  <si>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</si>
  <si>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</si>
  <si>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</si>
  <si>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</si>
  <si>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</si>
  <si>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</si>
  <si>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</si>
  <si>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</si>
  <si>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</si>
  <si>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</si>
  <si>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</si>
  <si>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</si>
  <si>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</si>
  <si>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</si>
  <si>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</si>
  <si>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</si>
  <si>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</si>
  <si>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</si>
  <si>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</si>
  <si>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</si>
  <si>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</si>
  <si>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</si>
  <si>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</si>
  <si>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</si>
  <si>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</si>
  <si>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</si>
  <si>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</si>
  <si>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</si>
  <si>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</si>
  <si>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</si>
  <si>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</si>
  <si>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</si>
  <si>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</si>
  <si>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</si>
  <si>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</si>
  <si>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</si>
  <si>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</si>
  <si>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</si>
  <si>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</si>
  <si>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</si>
  <si>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</si>
  <si>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</si>
  <si>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</si>
  <si>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</si>
  <si>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</si>
  <si>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</si>
  <si>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</si>
  <si>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</si>
  <si>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</si>
  <si>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</si>
  <si>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</si>
  <si>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</si>
  <si>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</si>
  <si>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</si>
  <si>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</si>
  <si>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</si>
  <si>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</si>
  <si>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</si>
  <si>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</si>
  <si>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</si>
  <si>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</si>
  <si>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</si>
  <si>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</si>
  <si>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</si>
  <si>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</si>
  <si>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</si>
  <si>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</si>
  <si>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</si>
  <si>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</si>
  <si>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</si>
  <si>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</si>
  <si>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</si>
  <si>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</si>
  <si>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</si>
  <si>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</si>
  <si>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</si>
  <si>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</si>
  <si>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</si>
  <si>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</si>
  <si>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</si>
  <si>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</si>
  <si>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</si>
  <si>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</si>
  <si>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</si>
  <si>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</si>
  <si>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</si>
  <si>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</si>
  <si>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</si>
  <si>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</si>
  <si>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</si>
  <si>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</si>
  <si>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</si>
  <si>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</si>
  <si>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</si>
  <si>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</si>
  <si>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</si>
  <si>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</si>
  <si>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</si>
  <si>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</si>
  <si>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</si>
  <si>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</si>
  <si>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</si>
  <si>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</si>
  <si>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</si>
  <si>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</si>
  <si>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</si>
  <si>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</si>
  <si>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</si>
  <si>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</si>
  <si>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</si>
  <si>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</si>
  <si>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</si>
  <si>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</si>
  <si>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</si>
  <si>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</si>
  <si>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</si>
  <si>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</si>
  <si>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</si>
  <si>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</si>
  <si>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</si>
  <si>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</si>
  <si>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</si>
  <si>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</si>
  <si>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</si>
  <si>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</si>
  <si>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</si>
  <si>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</si>
  <si>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</si>
  <si>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</si>
  <si>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</si>
  <si>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</si>
  <si>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</si>
  <si>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</si>
  <si>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</si>
  <si>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</si>
  <si>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</si>
  <si>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</si>
  <si>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</si>
  <si>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</si>
  <si>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</si>
  <si>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</si>
  <si>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</si>
  <si>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</si>
  <si>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</si>
  <si>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</si>
  <si>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</si>
  <si>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</si>
  <si>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</si>
  <si>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</si>
  <si>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</si>
  <si>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</si>
  <si>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</si>
  <si>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</si>
  <si>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</si>
  <si>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</si>
  <si>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</si>
  <si>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</si>
  <si>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</si>
  <si>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</si>
  <si>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</si>
  <si>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</si>
  <si>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</si>
  <si>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</si>
  <si>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</si>
  <si>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</si>
  <si>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</si>
  <si>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</si>
  <si>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</si>
  <si>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</si>
  <si>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</si>
  <si>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</si>
  <si>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</si>
  <si>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</si>
  <si>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</si>
  <si>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</si>
  <si>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</si>
  <si>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</si>
  <si>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</si>
  <si>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</si>
  <si>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</si>
  <si>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</si>
  <si>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</si>
  <si>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</si>
  <si>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</si>
  <si>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</si>
  <si>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</si>
  <si>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</si>
  <si>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</si>
  <si>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</si>
  <si>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</si>
  <si>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</si>
  <si>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</si>
  <si>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</si>
  <si>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</si>
  <si>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</si>
  <si>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</si>
  <si>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</si>
  <si>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</si>
  <si>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</si>
  <si>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</si>
  <si>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</si>
  <si>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</si>
  <si>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</si>
  <si>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</si>
  <si>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</si>
  <si>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</si>
  <si>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</si>
  <si>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</si>
  <si>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</si>
  <si>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</si>
  <si>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</si>
  <si>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</si>
  <si>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</si>
  <si>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</si>
  <si>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</si>
  <si>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</si>
  <si>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</si>
  <si>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</si>
  <si>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</si>
  <si>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</si>
  <si>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</si>
  <si>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</si>
  <si>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</si>
  <si>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</si>
  <si>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</si>
  <si>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</si>
  <si>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</si>
  <si>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</si>
  <si>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</si>
  <si>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</si>
  <si>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</si>
  <si>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</si>
  <si>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</si>
  <si>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</si>
  <si>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</si>
  <si>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</si>
  <si>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</si>
  <si>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</si>
  <si>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</si>
  <si>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</si>
  <si>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</si>
  <si>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</si>
  <si>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</si>
  <si>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</si>
  <si>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</si>
  <si>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</si>
  <si>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</si>
  <si>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</si>
  <si>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</si>
  <si>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</si>
  <si>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</si>
  <si>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</si>
  <si>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</si>
  <si>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</si>
  <si>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</si>
  <si>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</si>
  <si>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</si>
  <si>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</si>
  <si>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</si>
  <si>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</si>
  <si>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</si>
  <si>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</si>
  <si>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</si>
  <si>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</si>
  <si>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</si>
  <si>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</si>
  <si>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</si>
  <si>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</si>
  <si>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</si>
  <si>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</si>
  <si>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</si>
  <si>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</si>
  <si>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</si>
  <si>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</si>
  <si>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</si>
  <si>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</si>
  <si>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</si>
  <si>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</si>
  <si>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</si>
  <si>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</si>
  <si>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</si>
  <si>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</si>
  <si>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</si>
  <si>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</si>
  <si>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</si>
  <si>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</si>
  <si>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</si>
  <si>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</si>
  <si>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</si>
  <si>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</si>
  <si>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</si>
  <si>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</si>
  <si>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</si>
  <si>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</si>
  <si>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</si>
  <si>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</si>
  <si>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</si>
  <si>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</si>
  <si>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</si>
  <si>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</si>
  <si>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</si>
  <si>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</si>
  <si>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</si>
  <si>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</si>
  <si>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</si>
  <si>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</si>
  <si>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</si>
  <si>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</si>
  <si>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</si>
  <si>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</si>
  <si>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</si>
  <si>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</si>
  <si>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</si>
  <si>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</si>
  <si>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</si>
  <si>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</si>
  <si>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</si>
  <si>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</si>
  <si>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</si>
  <si>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</si>
  <si>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</si>
  <si>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</si>
  <si>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</si>
  <si>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</si>
  <si>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</si>
  <si>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</si>
  <si>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</si>
  <si>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</si>
  <si>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</si>
  <si>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</si>
  <si>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</si>
  <si>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</si>
  <si>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</si>
  <si>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</si>
  <si>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</si>
  <si>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</si>
  <si>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</si>
  <si>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</si>
  <si>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</si>
  <si>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</si>
  <si>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</si>
  <si>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</si>
  <si>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</si>
  <si>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</si>
  <si>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</si>
  <si>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</si>
  <si>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</si>
  <si>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</si>
  <si>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</si>
  <si>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</si>
  <si>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</si>
  <si>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</si>
  <si>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</si>
  <si>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</si>
  <si>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</si>
  <si>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</si>
  <si>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</si>
  <si>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</si>
  <si>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</si>
  <si>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</si>
  <si>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</si>
  <si>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</si>
  <si>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</si>
  <si>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</si>
  <si>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</si>
  <si>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</si>
  <si>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</si>
  <si>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</si>
  <si>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</si>
  <si>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</si>
  <si>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</si>
  <si>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</si>
  <si>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</si>
  <si>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</si>
  <si>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</si>
  <si>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</si>
  <si>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</si>
  <si>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</si>
  <si>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</si>
  <si>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</si>
  <si>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</si>
  <si>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</si>
  <si>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</si>
  <si>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</si>
  <si>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</si>
  <si>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</si>
  <si>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</si>
  <si>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</si>
  <si>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</si>
  <si>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</si>
  <si>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</si>
  <si>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</si>
  <si>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</si>
  <si>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</si>
  <si>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</si>
  <si>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</si>
  <si>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</si>
  <si>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</si>
  <si>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</si>
  <si>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</si>
  <si>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</si>
  <si>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</si>
  <si>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</si>
  <si>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</si>
  <si>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</si>
  <si>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</si>
  <si>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</si>
  <si>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</si>
  <si>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</si>
  <si>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</si>
  <si>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</si>
  <si>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</si>
  <si>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</si>
  <si>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</si>
  <si>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</si>
  <si>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</si>
  <si>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</si>
  <si>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</si>
  <si>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</si>
  <si>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</si>
  <si>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</si>
  <si>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</si>
  <si>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</si>
  <si>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</si>
  <si>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</si>
  <si>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</si>
  <si>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</si>
  <si>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</si>
  <si>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</si>
  <si>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</si>
  <si>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</si>
  <si>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</si>
  <si>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</si>
  <si>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</si>
  <si>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</si>
  <si>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</si>
  <si>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</si>
  <si>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</si>
  <si>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</si>
  <si>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</si>
  <si>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</si>
  <si>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</si>
  <si>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</si>
  <si>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</si>
  <si>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</si>
  <si>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</si>
  <si>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</si>
  <si>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</si>
  <si>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</si>
  <si>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</si>
  <si>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</si>
  <si>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</si>
  <si>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</si>
  <si>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</si>
  <si>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</si>
  <si>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</si>
  <si>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</si>
  <si>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</si>
  <si>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</si>
  <si>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</si>
  <si>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</si>
  <si>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</si>
  <si>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</si>
  <si>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</si>
  <si>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</si>
  <si>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</si>
  <si>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</si>
  <si>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</si>
  <si>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</si>
  <si>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</si>
  <si>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</si>
  <si>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</si>
  <si>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</si>
  <si>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</si>
  <si>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</si>
  <si>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</si>
  <si>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</si>
  <si>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</si>
  <si>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</si>
  <si>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</si>
  <si>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</si>
  <si>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</si>
  <si>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</si>
  <si>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</si>
  <si>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</si>
  <si>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</si>
  <si>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</si>
  <si>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</si>
  <si>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</si>
  <si>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</si>
  <si>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</si>
  <si>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</si>
  <si>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</si>
  <si>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</si>
  <si>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</si>
  <si>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</si>
  <si>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</si>
  <si>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</si>
  <si>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</si>
  <si>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</si>
  <si>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</si>
  <si>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</si>
  <si>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</si>
  <si>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</si>
  <si>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</si>
  <si>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</si>
  <si>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</si>
  <si>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</si>
  <si>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</si>
  <si>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</si>
  <si>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</si>
  <si>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</si>
  <si>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</si>
  <si>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</si>
  <si>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</si>
  <si>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</si>
  <si>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</si>
  <si>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</si>
  <si>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</si>
  <si>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</si>
  <si>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</si>
  <si>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</si>
  <si>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</si>
  <si>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</si>
  <si>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</si>
  <si>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</si>
  <si>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</si>
  <si>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</si>
  <si>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</si>
  <si>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</si>
  <si>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</si>
  <si>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</si>
  <si>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</si>
  <si>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</si>
  <si>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</si>
  <si>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</si>
  <si>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</si>
  <si>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</si>
  <si>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</si>
  <si>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</si>
  <si>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</si>
  <si>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</si>
  <si>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</si>
  <si>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</si>
  <si>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</si>
  <si>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</si>
  <si>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</si>
  <si>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</si>
  <si>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</si>
  <si>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</si>
  <si>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</si>
  <si>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</si>
  <si>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</si>
  <si>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</si>
  <si>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</si>
  <si>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</si>
  <si>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</si>
  <si>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</si>
  <si>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</si>
  <si>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</si>
  <si>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</si>
  <si>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</si>
  <si>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</si>
  <si>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</si>
  <si>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</si>
  <si>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</si>
  <si>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</si>
  <si>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</si>
  <si>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</si>
  <si>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</si>
  <si>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</si>
  <si>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</si>
  <si>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</si>
  <si>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</si>
  <si>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</si>
  <si>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</si>
  <si>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</si>
  <si>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</si>
  <si>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</si>
  <si>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</si>
  <si>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</si>
  <si>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</si>
  <si>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</si>
  <si>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</si>
  <si>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</si>
  <si>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</si>
  <si>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</si>
  <si>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</si>
  <si>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</si>
  <si>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</si>
  <si>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</si>
  <si>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</si>
  <si>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</si>
  <si>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</si>
  <si>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</si>
  <si>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</si>
  <si>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</si>
  <si>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</si>
  <si>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</si>
  <si>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</si>
  <si>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</si>
  <si>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</si>
  <si>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</si>
  <si>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</si>
  <si>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</si>
  <si>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</si>
  <si>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</si>
  <si>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</si>
  <si>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</si>
  <si>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</si>
  <si>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</si>
  <si>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</si>
  <si>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</si>
  <si>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</si>
  <si>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</si>
  <si>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</si>
  <si>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</si>
  <si>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</si>
  <si>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</si>
  <si>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</si>
  <si>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</si>
  <si>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</si>
  <si>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</si>
  <si>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</si>
  <si>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</si>
  <si>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</si>
  <si>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</si>
  <si>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</si>
  <si>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</si>
  <si>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</si>
  <si>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</si>
  <si>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</si>
  <si>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</si>
  <si>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</si>
  <si>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</si>
  <si>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</si>
  <si>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</si>
  <si>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</si>
  <si>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</si>
  <si>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</si>
  <si>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</si>
  <si>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</si>
  <si>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</si>
  <si>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</si>
  <si>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</si>
  <si>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</si>
  <si>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</si>
  <si>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</si>
  <si>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</si>
  <si>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</si>
  <si>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</si>
  <si>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</si>
  <si>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</si>
  <si>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</si>
  <si>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</si>
  <si>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</si>
  <si>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</si>
  <si>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</si>
  <si>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</si>
  <si>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</si>
  <si>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</si>
  <si>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</si>
  <si>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</si>
  <si>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</si>
  <si>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</si>
  <si>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</si>
  <si>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</si>
  <si>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</si>
  <si>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</si>
  <si>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</si>
  <si>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</si>
  <si>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</si>
  <si>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</si>
  <si>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</si>
  <si>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</si>
  <si>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</si>
  <si>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</si>
  <si>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</si>
  <si>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</si>
  <si>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</si>
  <si>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</si>
  <si>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</si>
  <si>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</si>
  <si>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</si>
  <si>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</si>
  <si>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</si>
  <si>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</si>
  <si>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</si>
  <si>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</si>
  <si>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</si>
  <si>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</si>
  <si>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</si>
  <si>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</si>
  <si>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</si>
  <si>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</si>
  <si>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</si>
  <si>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</si>
  <si>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</si>
  <si>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</si>
  <si>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</si>
  <si>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</si>
  <si>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</si>
  <si>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</si>
  <si>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</si>
  <si>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</si>
  <si>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</si>
  <si>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</si>
  <si>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</si>
  <si>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</si>
  <si>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</si>
  <si>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</si>
  <si>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</si>
  <si>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</si>
  <si>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</si>
  <si>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</si>
  <si>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</si>
  <si>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</si>
  <si>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</si>
  <si>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</si>
  <si>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</si>
  <si>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</si>
  <si>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</si>
  <si>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</si>
  <si>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</si>
  <si>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</si>
  <si>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</si>
  <si>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</si>
  <si>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</si>
  <si>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</si>
  <si>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</si>
  <si>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</si>
  <si>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</si>
  <si>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</si>
  <si>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</si>
  <si>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</si>
  <si>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</si>
  <si>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</si>
  <si>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</si>
  <si>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</si>
  <si>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</si>
  <si>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</si>
  <si>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</si>
  <si>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</si>
  <si>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</si>
  <si>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</si>
  <si>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</si>
  <si>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</si>
  <si>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</si>
  <si>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</si>
  <si>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</si>
  <si>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</si>
  <si>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</si>
  <si>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</si>
  <si>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</si>
  <si>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</si>
  <si>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</si>
  <si>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</si>
  <si>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</si>
  <si>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</si>
  <si>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</si>
  <si>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</si>
  <si>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</si>
  <si>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</si>
  <si>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</si>
  <si>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</si>
  <si>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</si>
  <si>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</si>
  <si>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</si>
  <si>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</si>
  <si>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</si>
  <si>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</si>
  <si>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</si>
  <si>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</si>
  <si>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</si>
  <si>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</si>
  <si>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</si>
  <si>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</si>
  <si>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</si>
  <si>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</si>
  <si>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</si>
  <si>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</si>
  <si>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</si>
  <si>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</si>
  <si>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</si>
  <si>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</si>
  <si>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</si>
  <si>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</si>
  <si>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</si>
  <si>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</si>
  <si>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</si>
  <si>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</si>
  <si>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</si>
  <si>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</si>
  <si>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</si>
  <si>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</si>
  <si>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</si>
  <si>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</si>
  <si>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</si>
  <si>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</si>
  <si>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</si>
  <si>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</si>
  <si>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</si>
  <si>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</si>
  <si>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</si>
  <si>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</si>
  <si>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</si>
  <si>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</si>
  <si>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</si>
  <si>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</si>
  <si>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</si>
  <si>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</si>
  <si>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</si>
  <si>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</si>
  <si>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</si>
  <si>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</si>
  <si>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</si>
  <si>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</si>
  <si>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</si>
  <si>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</si>
  <si>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</si>
  <si>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</si>
  <si>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</si>
  <si>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</si>
  <si>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</si>
  <si>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</si>
  <si>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</si>
  <si>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</si>
  <si>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</si>
  <si>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</si>
  <si>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</si>
  <si>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</si>
  <si>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</si>
  <si>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</si>
  <si>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</si>
  <si>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</si>
  <si>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</si>
  <si>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</si>
  <si>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</si>
  <si>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</si>
  <si>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</si>
  <si>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</si>
  <si>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</si>
  <si>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</si>
  <si>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</si>
  <si>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</si>
  <si>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</si>
  <si>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</si>
  <si>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</si>
  <si>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</si>
  <si>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</si>
  <si>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</si>
  <si>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</si>
  <si>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</si>
  <si>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</si>
  <si>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</si>
  <si>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</si>
  <si>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</si>
  <si>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</si>
  <si>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</si>
  <si>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</si>
  <si>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</si>
  <si>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</si>
  <si>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</si>
  <si>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</si>
  <si>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</si>
  <si>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</si>
  <si>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</si>
  <si>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</si>
  <si>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</si>
  <si>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</si>
  <si>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</si>
  <si>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</si>
  <si>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</si>
  <si>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</si>
  <si>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</si>
  <si>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</si>
  <si>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</si>
  <si>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</si>
  <si>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</si>
  <si>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</si>
  <si>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</si>
  <si>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</si>
  <si>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</si>
  <si>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</si>
  <si>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</si>
  <si>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</si>
  <si>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</si>
  <si>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</si>
  <si>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</si>
  <si>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</si>
  <si>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</si>
  <si>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</si>
  <si>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</si>
  <si>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</si>
  <si>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</si>
  <si>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</si>
  <si>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</si>
  <si>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</si>
  <si>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</si>
  <si>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</si>
  <si>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</si>
  <si>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</si>
  <si>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</si>
  <si>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</si>
  <si>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</si>
  <si>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</si>
  <si>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</si>
  <si>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</si>
  <si>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</si>
  <si>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</si>
  <si>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</si>
  <si>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</si>
  <si>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</si>
  <si>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</si>
  <si>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</si>
  <si>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</si>
  <si>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</si>
  <si>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</si>
  <si>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</si>
  <si>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</si>
  <si>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</si>
  <si>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</si>
  <si>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</si>
  <si>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</si>
  <si>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</si>
  <si>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</si>
  <si>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</si>
  <si>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</si>
  <si>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</si>
  <si>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</si>
  <si>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</si>
  <si>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</si>
  <si>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</si>
  <si>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</si>
  <si>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</si>
  <si>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</si>
  <si>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</si>
  <si>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</si>
  <si>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</si>
  <si>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</si>
  <si>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</si>
  <si>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</si>
  <si>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</si>
  <si>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</si>
  <si>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</si>
  <si>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</si>
  <si>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</si>
  <si>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</si>
  <si>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</si>
  <si>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</si>
  <si>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</si>
  <si>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</si>
  <si>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</si>
  <si>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</si>
  <si>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</si>
  <si>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</si>
  <si>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</si>
  <si>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</si>
  <si>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</si>
  <si>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</si>
  <si>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</si>
  <si>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</si>
  <si>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</si>
  <si>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</si>
  <si>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</si>
  <si>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</si>
  <si>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</si>
  <si>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</si>
  <si>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</si>
  <si>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</si>
  <si>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</si>
  <si>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</si>
  <si>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</si>
  <si>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</si>
  <si>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</si>
  <si>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</si>
  <si>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</si>
  <si>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</si>
  <si>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</si>
  <si>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</si>
  <si>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</si>
  <si>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</si>
  <si>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</si>
  <si>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</si>
  <si>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</si>
  <si>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</si>
  <si>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</si>
  <si>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</si>
  <si>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</si>
  <si>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</si>
  <si>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</si>
  <si>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</si>
  <si>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</si>
  <si>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</si>
  <si>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</si>
  <si>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</si>
  <si>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</si>
  <si>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</si>
  <si>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</si>
  <si>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</si>
  <si>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</si>
  <si>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</si>
  <si>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</si>
  <si>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</si>
  <si>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</si>
  <si>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</si>
  <si>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</si>
  <si>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</si>
  <si>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</si>
  <si>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</si>
  <si>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</si>
  <si>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</si>
  <si>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</si>
  <si>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</si>
  <si>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</si>
  <si>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</si>
  <si>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</si>
  <si>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</si>
  <si>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</si>
  <si>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</si>
  <si>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</si>
  <si>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</si>
  <si>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</si>
  <si>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</si>
  <si>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</si>
  <si>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</si>
  <si>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</si>
  <si>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</si>
  <si>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</si>
  <si>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</si>
  <si>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</si>
  <si>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</si>
  <si>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</si>
  <si>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</si>
  <si>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</si>
  <si>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</si>
  <si>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</si>
  <si>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</si>
  <si>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</si>
  <si>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</si>
  <si>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</si>
  <si>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</si>
  <si>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</si>
  <si>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</si>
  <si>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</si>
  <si>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</si>
  <si>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</si>
  <si>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</si>
  <si>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</si>
  <si>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</si>
  <si>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</si>
  <si>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</si>
  <si>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</si>
  <si>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</si>
  <si>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</si>
  <si>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</si>
  <si>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</si>
  <si>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</si>
  <si>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</si>
  <si>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</si>
  <si>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</si>
  <si>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</si>
  <si>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</si>
  <si>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</si>
  <si>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</si>
  <si>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</si>
  <si>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</si>
  <si>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</si>
  <si>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</si>
  <si>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</si>
  <si>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</si>
  <si>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</si>
  <si>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</si>
  <si>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</si>
  <si>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</si>
  <si>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</si>
  <si>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</si>
  <si>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</si>
  <si>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</si>
  <si>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</si>
  <si>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</si>
  <si>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</si>
  <si>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</si>
  <si>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</si>
  <si>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</si>
  <si>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</si>
  <si>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</si>
  <si>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</si>
  <si>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</si>
  <si>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</si>
  <si>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</si>
  <si>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</si>
  <si>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</si>
  <si>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</si>
  <si>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</si>
  <si>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</si>
  <si>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</si>
  <si>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</si>
  <si>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</si>
  <si>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</si>
  <si>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</si>
  <si>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</si>
  <si>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</si>
  <si>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</si>
  <si>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</si>
  <si>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</si>
  <si>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</si>
  <si>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</si>
  <si>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</si>
  <si>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</si>
  <si>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</si>
  <si>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</si>
  <si>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</si>
  <si>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</si>
  <si>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</si>
  <si>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</si>
  <si>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</si>
  <si>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</si>
  <si>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</si>
  <si>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</si>
  <si>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</si>
  <si>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</si>
  <si>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</si>
  <si>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</si>
  <si>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</si>
  <si>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</si>
  <si>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</si>
  <si>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</si>
  <si>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</si>
  <si>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</si>
  <si>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</si>
  <si>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</si>
  <si>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</si>
  <si>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</si>
  <si>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</si>
  <si>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</si>
  <si>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</si>
  <si>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</si>
  <si>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</si>
  <si>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</si>
  <si>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</si>
  <si>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</si>
  <si>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</si>
  <si>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</si>
  <si>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</si>
  <si>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</si>
  <si>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</si>
  <si>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</si>
  <si>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</si>
  <si>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</si>
  <si>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</si>
  <si>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</si>
  <si>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</si>
  <si>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</si>
  <si>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</si>
  <si>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</si>
  <si>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</si>
  <si>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</si>
  <si>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</si>
  <si>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</si>
  <si>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</si>
  <si>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</si>
  <si>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</si>
  <si>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</si>
  <si>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</si>
  <si>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</si>
  <si>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</si>
  <si>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</si>
  <si>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</si>
  <si>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</si>
  <si>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</si>
  <si>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</si>
  <si>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</si>
  <si>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</si>
  <si>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</si>
  <si>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</si>
  <si>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</si>
  <si>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</si>
  <si>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</si>
  <si>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</si>
  <si>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</si>
  <si>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</si>
  <si>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</si>
  <si>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</si>
  <si>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</si>
  <si>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</si>
  <si>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</si>
  <si>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</si>
  <si>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</si>
  <si>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</si>
  <si>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</si>
  <si>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</si>
  <si>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</si>
  <si>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</si>
  <si>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</si>
  <si>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</si>
  <si>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</si>
  <si>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</si>
  <si>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</si>
  <si>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</si>
  <si>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</si>
  <si>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</si>
  <si>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</si>
  <si>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</si>
  <si>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</si>
  <si>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</si>
  <si>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</si>
  <si>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</si>
  <si>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</si>
  <si>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</si>
  <si>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</si>
  <si>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</si>
  <si>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</si>
  <si>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</si>
  <si>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</si>
  <si>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</si>
  <si>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</si>
  <si>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</si>
  <si>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</si>
  <si>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</si>
  <si>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</si>
  <si>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</si>
  <si>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</si>
  <si>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</si>
  <si>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</si>
  <si>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</si>
  <si>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</si>
  <si>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</si>
  <si>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</si>
  <si>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</si>
  <si>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</si>
  <si>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</si>
  <si>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</si>
  <si>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</si>
  <si>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</si>
  <si>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</si>
  <si>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</si>
  <si>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</si>
  <si>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</si>
  <si>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</si>
  <si>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</si>
  <si>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</si>
  <si>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</si>
  <si>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</si>
  <si>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</si>
  <si>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</si>
  <si>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</si>
  <si>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</si>
  <si>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</si>
  <si>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</si>
  <si>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</si>
  <si>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</si>
  <si>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</si>
  <si>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</si>
  <si>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</si>
  <si>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</si>
  <si>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</si>
  <si>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</si>
  <si>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</si>
  <si>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</si>
  <si>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</si>
  <si>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</si>
  <si>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</si>
  <si>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</si>
  <si>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</si>
  <si>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</si>
  <si>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</si>
  <si>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</si>
  <si>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</si>
  <si>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</si>
  <si>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</si>
  <si>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</si>
  <si>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</si>
  <si>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</si>
  <si>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</si>
  <si>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</si>
  <si>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</si>
  <si>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</si>
  <si>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</si>
  <si>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</si>
  <si>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</si>
  <si>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</si>
  <si>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</si>
  <si>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</si>
  <si>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</si>
  <si>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</si>
  <si>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</si>
  <si>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</si>
  <si>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</si>
  <si>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</si>
  <si>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</si>
  <si>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</si>
  <si>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</si>
  <si>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</si>
  <si>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</si>
  <si>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</si>
  <si>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</si>
  <si>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</si>
  <si>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</si>
  <si>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</si>
  <si>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</si>
  <si>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</si>
  <si>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</si>
  <si>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</si>
  <si>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</si>
  <si>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</si>
  <si>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</si>
  <si>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</si>
  <si>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</si>
  <si>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</si>
  <si>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</si>
  <si>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</si>
  <si>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</si>
  <si>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</si>
  <si>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</si>
  <si>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</si>
  <si>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</si>
  <si>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</si>
  <si>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</si>
  <si>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</si>
  <si>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</si>
  <si>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</si>
  <si>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</si>
  <si>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</si>
  <si>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</si>
  <si>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</si>
  <si>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</si>
  <si>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</si>
  <si>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</si>
  <si>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</si>
  <si>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</si>
  <si>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</si>
  <si>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</si>
  <si>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</si>
  <si>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</si>
  <si>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</si>
  <si>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</si>
  <si>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</si>
  <si>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</si>
  <si>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</si>
  <si>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</si>
  <si>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</si>
  <si>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</si>
  <si>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</si>
  <si>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</si>
  <si>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</si>
  <si>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</si>
  <si>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</si>
  <si>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</si>
  <si>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</si>
  <si>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</si>
  <si>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</si>
  <si>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</si>
  <si>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</si>
  <si>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</si>
  <si>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</si>
  <si>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</si>
  <si>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</si>
  <si>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</si>
  <si>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</si>
  <si>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</si>
  <si>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</si>
  <si>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</si>
  <si>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</si>
  <si>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</si>
  <si>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</si>
  <si>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</si>
  <si>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</si>
  <si>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</si>
  <si>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</si>
  <si>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</si>
  <si>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</si>
  <si>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</si>
  <si>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</si>
  <si>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</si>
  <si>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</si>
  <si>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</si>
  <si>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</si>
  <si>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</si>
  <si>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</si>
  <si>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</si>
  <si>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</si>
  <si>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</si>
  <si>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</si>
  <si>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</si>
  <si>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</si>
  <si>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</si>
  <si>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</si>
  <si>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</si>
  <si>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</si>
  <si>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</si>
  <si>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</si>
  <si>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</si>
  <si>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</si>
  <si>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</si>
  <si>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</si>
  <si>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</si>
  <si>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</si>
  <si>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</si>
  <si>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</si>
  <si>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</si>
  <si>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</si>
  <si>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</si>
  <si>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</si>
  <si>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</si>
  <si>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</si>
  <si>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</si>
  <si>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</si>
  <si>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</si>
  <si>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</si>
  <si>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</si>
  <si>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</si>
  <si>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</si>
  <si>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</si>
  <si>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</si>
  <si>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</si>
  <si>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</si>
  <si>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</si>
  <si>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</si>
  <si>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</si>
  <si>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</si>
  <si>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</si>
  <si>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</si>
  <si>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</si>
  <si>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</si>
  <si>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</si>
  <si>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</si>
  <si>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</si>
  <si>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</si>
  <si>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</si>
  <si>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</si>
  <si>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</si>
  <si>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</si>
  <si>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</si>
  <si>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</si>
  <si>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</si>
  <si>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</si>
  <si>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</si>
  <si>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</si>
  <si>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</si>
  <si>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</si>
  <si>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</si>
  <si>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</si>
  <si>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</si>
  <si>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</si>
  <si>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</si>
  <si>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</si>
  <si>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</si>
  <si>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</si>
  <si>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</si>
  <si>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</si>
  <si>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</si>
  <si>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</si>
  <si>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</si>
  <si>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</si>
  <si>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</si>
  <si>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</si>
  <si>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</si>
  <si>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</si>
  <si>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</si>
  <si>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</si>
  <si>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</si>
  <si>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</si>
  <si>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</si>
  <si>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</si>
  <si>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</si>
  <si>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</si>
  <si>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</si>
  <si>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</si>
  <si>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</si>
  <si>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</si>
  <si>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</si>
  <si>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</si>
  <si>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</si>
  <si>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</si>
  <si>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</si>
  <si>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</si>
  <si>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</si>
  <si>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</si>
  <si>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</si>
  <si>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</si>
  <si>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</si>
  <si>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</si>
  <si>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</si>
  <si>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</si>
  <si>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</si>
  <si>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</si>
  <si>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</si>
  <si>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</si>
  <si>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</si>
  <si>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</si>
  <si>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</si>
  <si>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</si>
  <si>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</si>
  <si>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</si>
  <si>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</si>
  <si>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</si>
  <si>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</si>
  <si>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</si>
  <si>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</si>
  <si>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</si>
  <si>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</si>
  <si>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</si>
  <si>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</si>
  <si>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</si>
  <si>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</si>
  <si>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</si>
  <si>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</si>
  <si>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</si>
  <si>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</si>
  <si>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</si>
  <si>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</si>
  <si>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</si>
  <si>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</si>
  <si>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</si>
  <si>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</si>
  <si>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</si>
  <si>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</si>
  <si>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</si>
  <si>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</si>
  <si>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</si>
  <si>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</si>
  <si>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</si>
  <si>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</si>
  <si>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</si>
  <si>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</si>
  <si>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</si>
  <si>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</si>
  <si>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</si>
  <si>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</si>
  <si>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</si>
  <si>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</si>
  <si>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</si>
  <si>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</si>
  <si>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</si>
  <si>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</si>
  <si>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</si>
  <si>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</si>
  <si>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</si>
  <si>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</si>
  <si>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</si>
  <si>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</si>
  <si>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</si>
  <si>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</si>
  <si>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</si>
  <si>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</si>
  <si>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</si>
  <si>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</si>
  <si>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</si>
  <si>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</si>
  <si>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</si>
  <si>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</si>
  <si>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</si>
  <si>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</si>
  <si>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</si>
  <si>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</si>
  <si>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</si>
  <si>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</si>
  <si>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</si>
  <si>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</si>
  <si>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</si>
  <si>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</si>
  <si>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</si>
  <si>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</si>
  <si>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</si>
  <si>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</si>
  <si>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</si>
  <si>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</si>
  <si>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</si>
  <si>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</si>
  <si>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</si>
  <si>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</si>
  <si>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</si>
  <si>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</si>
  <si>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</si>
  <si>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</si>
  <si>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</si>
  <si>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</si>
  <si>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</si>
  <si>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</si>
  <si>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</si>
  <si>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</si>
  <si>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</si>
  <si>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</si>
  <si>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</si>
  <si>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</si>
  <si>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</si>
  <si>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</si>
  <si>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</si>
  <si>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</si>
  <si>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</si>
  <si>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</si>
  <si>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</si>
  <si>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</si>
  <si>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</si>
  <si>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</si>
  <si>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</si>
  <si>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</si>
  <si>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</si>
  <si>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</si>
  <si>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</si>
  <si>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</si>
  <si>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</si>
  <si>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</si>
  <si>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</si>
  <si>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</si>
  <si>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</si>
  <si>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</si>
  <si>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</si>
  <si>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</si>
  <si>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</si>
  <si>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</si>
  <si>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</si>
  <si>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</si>
  <si>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</si>
  <si>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</si>
  <si>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</si>
  <si>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</si>
  <si>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</si>
  <si>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</si>
  <si>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</si>
  <si>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</si>
  <si>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</si>
  <si>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</si>
  <si>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</si>
  <si>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</si>
  <si>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</si>
  <si>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</si>
  <si>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</si>
  <si>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</si>
  <si>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</si>
  <si>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</si>
  <si>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</si>
  <si>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</si>
  <si>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</si>
  <si>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</si>
  <si>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</si>
  <si>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</si>
  <si>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</si>
  <si>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</si>
  <si>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</si>
  <si>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</si>
  <si>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</si>
  <si>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</si>
  <si>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</si>
  <si>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</si>
  <si>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</si>
  <si>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</si>
  <si>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</si>
  <si>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</si>
  <si>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</si>
  <si>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</si>
  <si>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</si>
  <si>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</si>
  <si>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</si>
  <si>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</si>
  <si>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</si>
  <si>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</si>
  <si>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</si>
  <si>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</si>
  <si>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</si>
  <si>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</si>
  <si>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</si>
  <si>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</si>
  <si>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</si>
  <si>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</si>
  <si>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</si>
  <si>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</si>
  <si>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</si>
  <si>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</si>
  <si>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</si>
  <si>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</si>
  <si>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</si>
  <si>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</si>
  <si>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</si>
  <si>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</si>
  <si>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</si>
  <si>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</si>
  <si>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</si>
  <si>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</si>
  <si>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</si>
  <si>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</si>
  <si>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</si>
  <si>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</si>
  <si>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</si>
  <si>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</si>
  <si>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</si>
  <si>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</si>
  <si>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</si>
  <si>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</si>
  <si>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</si>
  <si>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</si>
  <si>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</si>
  <si>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</si>
  <si>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</si>
  <si>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</si>
  <si>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</si>
  <si>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</si>
  <si>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</si>
  <si>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</si>
  <si>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</si>
  <si>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</si>
  <si>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</si>
  <si>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</si>
  <si>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</si>
  <si>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</si>
  <si>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</si>
  <si>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</si>
  <si>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</si>
  <si>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</si>
  <si>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</si>
  <si>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</si>
  <si>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</si>
  <si>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</si>
  <si>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</si>
  <si>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</si>
  <si>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</si>
  <si>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</si>
  <si>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</si>
  <si>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</si>
  <si>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</si>
  <si>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</si>
  <si>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</si>
  <si>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</si>
  <si>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</si>
  <si>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</si>
  <si>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</si>
  <si>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</si>
  <si>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</si>
  <si>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</si>
  <si>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</si>
  <si>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</si>
  <si>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</si>
  <si>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</si>
  <si>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</si>
  <si>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</si>
  <si>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</si>
  <si>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</si>
  <si>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</si>
  <si>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</si>
  <si>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</si>
  <si>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</si>
  <si>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</si>
  <si>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</si>
  <si>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</si>
  <si>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</si>
  <si>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</si>
  <si>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</si>
  <si>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</si>
  <si>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</si>
  <si>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</si>
  <si>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</si>
  <si>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</si>
  <si>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</si>
  <si>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</si>
  <si>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</si>
  <si>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</si>
  <si>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</si>
  <si>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</si>
  <si>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</si>
  <si>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</si>
  <si>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</si>
  <si>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</si>
  <si>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</si>
  <si>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</si>
  <si>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</si>
  <si>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</si>
  <si>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</si>
  <si>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</si>
  <si>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</si>
  <si>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</si>
  <si>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</si>
  <si>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</si>
  <si>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</si>
  <si>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</si>
  <si>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</si>
  <si>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</si>
  <si>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</si>
  <si>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</si>
  <si>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</si>
  <si>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</si>
  <si>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</si>
  <si>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</si>
  <si>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</si>
  <si>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</si>
  <si>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</si>
  <si>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</si>
  <si>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</si>
  <si>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</si>
  <si>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</si>
  <si>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</si>
  <si>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</si>
  <si>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</si>
  <si>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</si>
  <si>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</si>
  <si>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</si>
  <si>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</si>
  <si>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</si>
  <si>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</si>
  <si>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</si>
  <si>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</si>
  <si>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</si>
  <si>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</si>
  <si>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</si>
  <si>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</si>
  <si>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</si>
  <si>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</si>
  <si>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</si>
  <si>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</si>
  <si>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</si>
  <si>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</si>
  <si>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</si>
  <si>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</si>
  <si>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</si>
  <si>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</si>
  <si>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</si>
  <si>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</si>
  <si>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</si>
  <si>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</si>
  <si>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</si>
  <si>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</si>
  <si>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</si>
  <si>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</si>
  <si>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</si>
  <si>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</si>
  <si>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</si>
  <si>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</si>
  <si>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</si>
  <si>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</si>
  <si>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</si>
  <si>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</si>
  <si>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</si>
  <si>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</si>
  <si>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</si>
  <si>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</si>
  <si>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</si>
  <si>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</si>
  <si>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</si>
  <si>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</si>
  <si>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</si>
  <si>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</si>
  <si>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</si>
  <si>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</si>
  <si>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</si>
  <si>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</si>
  <si>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</si>
  <si>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</si>
  <si>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</si>
  <si>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</si>
  <si>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</si>
  <si>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</si>
  <si>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</si>
  <si>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</si>
  <si>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</si>
  <si>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</si>
  <si>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</si>
  <si>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</si>
  <si>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</si>
  <si>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</si>
  <si>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</si>
  <si>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</si>
  <si>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</si>
  <si>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</si>
  <si>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</si>
  <si>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</si>
  <si>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</si>
  <si>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</si>
  <si>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</si>
  <si>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</si>
  <si>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</si>
  <si>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</si>
  <si>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</si>
  <si>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</si>
  <si>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</si>
  <si>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</si>
  <si>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</si>
  <si>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</si>
  <si>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</si>
  <si>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</si>
  <si>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</si>
  <si>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</si>
  <si>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</si>
  <si>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</si>
  <si>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</si>
  <si>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</si>
  <si>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</si>
  <si>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</si>
  <si>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</si>
  <si>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</si>
  <si>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</si>
  <si>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</si>
  <si>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</si>
  <si>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</si>
  <si>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</si>
  <si>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</si>
  <si>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</si>
  <si>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</si>
  <si>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</si>
  <si>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</si>
  <si>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</si>
  <si>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</si>
  <si>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</si>
  <si>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</si>
  <si>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</si>
  <si>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</si>
  <si>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</si>
  <si>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</si>
  <si>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</si>
  <si>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</si>
  <si>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</si>
  <si>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</si>
  <si>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</si>
  <si>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</si>
  <si>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</si>
  <si>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</si>
  <si>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</si>
  <si>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</si>
  <si>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</si>
  <si>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</si>
  <si>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</si>
  <si>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</si>
  <si>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</si>
  <si>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</si>
  <si>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</si>
  <si>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</si>
  <si>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</si>
  <si>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</si>
  <si>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</si>
  <si>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</si>
  <si>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</si>
  <si>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</si>
  <si>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</si>
  <si>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</si>
  <si>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</si>
  <si>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</si>
  <si>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</si>
  <si>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</si>
  <si>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</si>
  <si>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</si>
  <si>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</si>
  <si>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</si>
  <si>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</si>
  <si>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</si>
  <si>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</si>
  <si>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</si>
  <si>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</si>
  <si>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</si>
  <si>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</si>
  <si>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</si>
  <si>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</si>
  <si>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</si>
  <si>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</si>
  <si>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</si>
  <si>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</si>
  <si>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</si>
  <si>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</si>
  <si>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</si>
  <si>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</si>
  <si>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</si>
  <si>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</si>
  <si>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</si>
  <si>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</si>
  <si>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</si>
  <si>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</si>
  <si>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</si>
  <si>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</si>
  <si>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</si>
  <si>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</si>
  <si>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</si>
  <si>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</si>
  <si>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</si>
  <si>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</si>
  <si>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</si>
  <si>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</si>
  <si>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</si>
  <si>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</si>
  <si>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</si>
  <si>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</si>
  <si>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</si>
  <si>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</si>
  <si>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</si>
  <si>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</si>
  <si>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</si>
  <si>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</si>
  <si>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</si>
  <si>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</si>
  <si>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</si>
  <si>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</si>
  <si>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</si>
  <si>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</si>
  <si>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</si>
  <si>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</si>
  <si>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</si>
  <si>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</si>
  <si>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</si>
  <si>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</si>
  <si>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</si>
  <si>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</si>
  <si>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</si>
  <si>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</si>
  <si>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</si>
  <si>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</si>
  <si>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</si>
  <si>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</si>
  <si>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</si>
  <si>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</si>
  <si>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</si>
  <si>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</si>
  <si>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</si>
  <si>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</si>
  <si>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</si>
  <si>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</si>
  <si>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</si>
  <si>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</si>
  <si>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</si>
  <si>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</si>
  <si>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</si>
  <si>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</si>
  <si>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</si>
  <si>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</si>
  <si>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</si>
  <si>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</si>
  <si>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</si>
  <si>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</si>
  <si>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</si>
  <si>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</si>
  <si>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</si>
  <si>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</si>
  <si>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</si>
  <si>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</si>
  <si>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</si>
  <si>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</si>
  <si>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</si>
  <si>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</si>
  <si>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</si>
  <si>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</si>
  <si>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</si>
  <si>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</si>
  <si>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</si>
  <si>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</si>
  <si>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</si>
  <si>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</si>
  <si>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</si>
  <si>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</si>
  <si>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</si>
  <si>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</si>
  <si>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</si>
  <si>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</si>
  <si>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</si>
  <si>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</si>
  <si>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</si>
  <si>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</si>
  <si>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</si>
  <si>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</si>
  <si>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</si>
  <si>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</si>
  <si>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</si>
  <si>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</si>
  <si>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</si>
  <si>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</si>
  <si>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</si>
  <si>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</si>
  <si>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</si>
  <si>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</si>
  <si>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</si>
  <si>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</si>
  <si>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</si>
  <si>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</si>
  <si>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</si>
  <si>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</si>
  <si>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</si>
  <si>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</si>
  <si>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</si>
  <si>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</si>
  <si>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</si>
  <si>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</si>
  <si>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</si>
  <si>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</si>
  <si>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</si>
  <si>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</si>
  <si>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</si>
  <si>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</si>
  <si>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</si>
  <si>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</si>
  <si>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</si>
  <si>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</si>
  <si>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</si>
  <si>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</si>
  <si>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</si>
  <si>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</si>
  <si>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</si>
  <si>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</si>
  <si>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</si>
  <si>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</si>
  <si>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</si>
  <si>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</si>
  <si>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</si>
  <si>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</si>
  <si>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</si>
  <si>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</si>
  <si>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</si>
  <si>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</si>
  <si>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</si>
  <si>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</si>
  <si>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</si>
  <si>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</si>
  <si>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</si>
  <si>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</si>
  <si>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</si>
  <si>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</si>
  <si>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</si>
  <si>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</si>
  <si>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</si>
  <si>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</si>
  <si>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</si>
  <si>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</si>
  <si>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</si>
  <si>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</si>
  <si>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</si>
  <si>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</si>
  <si>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</si>
  <si>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</si>
  <si>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</si>
  <si>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</si>
  <si>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</si>
  <si>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</si>
  <si>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</si>
  <si>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</si>
  <si>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</si>
  <si>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</si>
  <si>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</si>
  <si>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</si>
  <si>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</si>
  <si>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</si>
  <si>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</si>
  <si>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</si>
  <si>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</si>
  <si>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</si>
  <si>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</si>
  <si>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</si>
  <si>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</si>
  <si>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</si>
  <si>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</si>
  <si>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</si>
  <si>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</si>
  <si>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</si>
  <si>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</si>
  <si>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</si>
  <si>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</si>
  <si>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</si>
  <si>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</si>
  <si>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</si>
  <si>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</si>
  <si>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</si>
  <si>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</si>
  <si>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</si>
  <si>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</si>
  <si>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</si>
  <si>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</si>
  <si>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</si>
  <si>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</si>
  <si>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</si>
  <si>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</si>
  <si>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</si>
  <si>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</si>
  <si>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</si>
  <si>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</si>
  <si>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</si>
  <si>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</si>
  <si>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</si>
  <si>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</si>
  <si>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</si>
  <si>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</si>
  <si>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</si>
  <si>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</si>
  <si>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</si>
  <si>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</si>
  <si>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</si>
  <si>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</si>
  <si>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</si>
  <si>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</si>
  <si>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</si>
  <si>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</si>
  <si>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</si>
  <si>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</si>
  <si>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</si>
  <si>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</si>
  <si>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</si>
  <si>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</si>
  <si>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</si>
  <si>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</si>
  <si>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</si>
  <si>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</si>
  <si>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</si>
  <si>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</si>
  <si>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</si>
  <si>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</si>
  <si>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</si>
  <si>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</si>
  <si>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</si>
  <si>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</si>
  <si>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</si>
  <si>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</si>
  <si>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</si>
  <si>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</si>
  <si>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</si>
  <si>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</si>
  <si>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</si>
  <si>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</si>
  <si>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</si>
  <si>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</si>
  <si>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</si>
  <si>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</si>
  <si>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</si>
  <si>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</si>
  <si>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</si>
  <si>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</si>
  <si>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</si>
  <si>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</si>
  <si>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</si>
  <si>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</si>
  <si>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</si>
  <si>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</si>
  <si>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</si>
  <si>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</si>
  <si>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</si>
  <si>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</si>
  <si>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</si>
  <si>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</si>
  <si>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</si>
  <si>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</si>
  <si>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</si>
  <si>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</si>
  <si>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</si>
  <si>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</si>
  <si>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</si>
  <si>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</si>
  <si>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</si>
  <si>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</si>
  <si>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</si>
  <si>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</si>
  <si>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</si>
  <si>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</si>
  <si>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</si>
  <si>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</si>
  <si>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</si>
  <si>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</si>
  <si>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</si>
  <si>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</si>
  <si>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</si>
  <si>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</si>
  <si>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</si>
  <si>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</si>
  <si>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</si>
  <si>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</si>
  <si>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</si>
  <si>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</si>
  <si>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</si>
  <si>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</si>
  <si>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</si>
  <si>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</si>
  <si>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</si>
  <si>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</si>
  <si>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</si>
  <si>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</si>
  <si>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</si>
  <si>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</si>
  <si>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</si>
  <si>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</si>
  <si>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</si>
  <si>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</si>
  <si>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</si>
  <si>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</si>
  <si>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</si>
  <si>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</si>
  <si>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</si>
  <si>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</si>
  <si>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</si>
  <si>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</si>
  <si>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</si>
  <si>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</si>
  <si>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</si>
  <si>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</si>
  <si>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</si>
  <si>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</si>
  <si>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</si>
  <si>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</si>
  <si>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</si>
  <si>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</si>
  <si>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</si>
  <si>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</si>
  <si>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</si>
  <si>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</si>
  <si>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</si>
  <si>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</si>
  <si>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</si>
  <si>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</si>
  <si>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</si>
  <si>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</si>
  <si>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</si>
  <si>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</si>
  <si>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</si>
  <si>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</si>
  <si>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</si>
  <si>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</si>
  <si>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</si>
  <si>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</si>
  <si>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</si>
  <si>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</si>
  <si>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</si>
  <si>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</si>
  <si>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</si>
  <si>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</si>
  <si>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</si>
  <si>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</si>
  <si>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</si>
  <si>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</si>
  <si>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</si>
  <si>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</si>
  <si>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</si>
  <si>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</si>
  <si>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</si>
  <si>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</si>
  <si>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</si>
  <si>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</si>
  <si>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</si>
  <si>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</si>
  <si>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</si>
  <si>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</si>
  <si>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</si>
  <si>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</si>
  <si>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</si>
  <si>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</si>
  <si>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</si>
  <si>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</si>
  <si>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</si>
  <si>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</si>
  <si>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</si>
  <si>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</si>
  <si>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</si>
  <si>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</si>
  <si>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</si>
  <si>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</si>
  <si>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</si>
  <si>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</si>
  <si>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</si>
  <si>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</si>
  <si>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</si>
  <si>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</si>
  <si>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</si>
  <si>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</si>
  <si>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</si>
  <si>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</si>
  <si>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</si>
  <si>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</si>
  <si>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</si>
  <si>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</si>
  <si>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</si>
  <si>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</si>
  <si>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</si>
  <si>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</si>
  <si>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</si>
  <si>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</si>
  <si>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</si>
  <si>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</si>
  <si>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</si>
  <si>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</si>
  <si>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</si>
  <si>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</si>
  <si>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</si>
  <si>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</si>
  <si>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</si>
  <si>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</si>
  <si>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</si>
  <si>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</si>
  <si>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</si>
  <si>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</si>
  <si>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</si>
  <si>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</si>
  <si>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</si>
  <si>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</si>
  <si>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</si>
  <si>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</si>
  <si>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</si>
  <si>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</si>
  <si>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</si>
  <si>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</si>
  <si>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</si>
  <si>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</si>
  <si>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</si>
  <si>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</si>
  <si>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</si>
  <si>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</si>
  <si>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</si>
  <si>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</si>
  <si>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</si>
  <si>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</si>
  <si>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</si>
  <si>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</si>
  <si>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</si>
  <si>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</si>
  <si>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</si>
  <si>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</si>
  <si>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</si>
  <si>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</si>
  <si>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</si>
  <si>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</si>
  <si>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</si>
  <si>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</si>
  <si>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</si>
  <si>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</si>
  <si>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</si>
  <si>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</si>
  <si>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</si>
  <si>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</si>
  <si>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</si>
  <si>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</si>
  <si>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</si>
  <si>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</si>
  <si>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</si>
  <si>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</si>
  <si>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</si>
  <si>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</si>
  <si>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</si>
  <si>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</si>
  <si>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</si>
  <si>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</si>
  <si>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</si>
  <si>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</si>
  <si>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</si>
  <si>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</si>
  <si>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</si>
  <si>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</si>
  <si>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</si>
  <si>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</si>
  <si>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</si>
  <si>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</si>
  <si>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</si>
  <si>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</si>
  <si>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</si>
  <si>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</si>
  <si>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</si>
  <si>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</si>
  <si>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</si>
  <si>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</si>
  <si>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</si>
  <si>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</si>
  <si>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</si>
  <si>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</si>
  <si>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</si>
  <si>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</si>
  <si>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</si>
  <si>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</si>
  <si>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</si>
  <si>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</si>
  <si>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</si>
  <si>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</si>
  <si>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</si>
  <si>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</si>
  <si>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</si>
  <si>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</si>
  <si>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</si>
  <si>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</si>
  <si>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</si>
  <si>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</si>
  <si>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</si>
  <si>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</si>
  <si>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</si>
  <si>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</si>
  <si>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</si>
  <si>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</si>
  <si>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</si>
  <si>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</si>
  <si>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</si>
  <si>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</si>
  <si>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</si>
  <si>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</si>
  <si>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</si>
  <si>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</si>
  <si>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</si>
  <si>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</si>
  <si>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</si>
  <si>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</si>
  <si>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</si>
  <si>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</si>
  <si>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</si>
  <si>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</si>
  <si>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</si>
  <si>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</si>
  <si>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</si>
  <si>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</si>
  <si>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</si>
  <si>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</si>
  <si>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</si>
  <si>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</si>
  <si>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</si>
  <si>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</si>
  <si>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</si>
  <si>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</si>
  <si>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</si>
  <si>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</si>
  <si>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</si>
  <si>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</si>
  <si>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</si>
  <si>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</si>
  <si>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</si>
  <si>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</si>
  <si>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</si>
  <si>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</si>
  <si>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</si>
  <si>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</si>
  <si>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</si>
  <si>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</si>
  <si>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</si>
  <si>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</si>
  <si>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</si>
  <si>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</si>
  <si>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</si>
  <si>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</si>
  <si>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</si>
  <si>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</si>
  <si>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</si>
  <si>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</si>
  <si>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</si>
  <si>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</si>
  <si>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</si>
  <si>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</si>
  <si>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</si>
  <si>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</si>
  <si>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</si>
  <si>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</si>
  <si>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</si>
  <si>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</si>
  <si>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</si>
  <si>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</si>
  <si>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</si>
  <si>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</si>
  <si>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</si>
  <si>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</si>
  <si>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</si>
  <si>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</si>
  <si>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</si>
  <si>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</si>
  <si>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</si>
  <si>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</si>
  <si>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</si>
  <si>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</si>
  <si>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</si>
  <si>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</si>
  <si>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</si>
  <si>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</si>
  <si>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</si>
  <si>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</si>
  <si>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</si>
  <si>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</si>
  <si>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</si>
  <si>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</si>
  <si>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</si>
  <si>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</si>
  <si>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</si>
  <si>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</si>
  <si>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</si>
  <si>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</si>
  <si>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</si>
  <si>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</si>
  <si>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</si>
  <si>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</si>
  <si>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</si>
  <si>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</si>
  <si>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</si>
  <si>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</si>
  <si>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</si>
  <si>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</si>
  <si>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</si>
  <si>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</si>
  <si>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</si>
  <si>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</si>
  <si>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</si>
  <si>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</si>
  <si>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</si>
  <si>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</si>
  <si>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</si>
  <si>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</si>
  <si>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</si>
  <si>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</si>
  <si>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</si>
  <si>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</si>
  <si>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</si>
  <si>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</si>
  <si>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</si>
  <si>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</si>
  <si>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</si>
  <si>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</si>
  <si>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</si>
  <si>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</si>
  <si>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</si>
  <si>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</si>
  <si>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</si>
  <si>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</si>
  <si>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</si>
  <si>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</si>
  <si>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</si>
  <si>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</si>
  <si>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</si>
  <si>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</si>
  <si>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</si>
  <si>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</si>
  <si>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</si>
  <si>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</si>
  <si>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</si>
  <si>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</si>
  <si>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</si>
  <si>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</si>
  <si>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</si>
  <si>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</si>
  <si>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</si>
  <si>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</si>
  <si>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</si>
  <si>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</si>
  <si>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</si>
  <si>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</si>
  <si>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</si>
  <si>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</si>
  <si>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</si>
  <si>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</si>
  <si>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</si>
  <si>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</si>
  <si>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</si>
  <si>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</si>
  <si>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</si>
  <si>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</si>
  <si>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</si>
  <si>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</si>
  <si>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</si>
  <si>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</si>
  <si>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</si>
  <si>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</si>
  <si>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</si>
  <si>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</si>
  <si>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</si>
  <si>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</si>
  <si>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</si>
  <si>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</si>
  <si>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</si>
  <si>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</si>
  <si>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</si>
  <si>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</si>
  <si>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</si>
  <si>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</si>
  <si>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</si>
  <si>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</si>
  <si>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</si>
  <si>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</si>
  <si>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</si>
  <si>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</si>
  <si>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</si>
  <si>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</si>
  <si>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</si>
  <si>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</si>
  <si>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</si>
  <si>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</si>
  <si>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</si>
  <si>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</si>
  <si>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</si>
  <si>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</si>
  <si>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</si>
  <si>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</si>
  <si>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</si>
  <si>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</si>
  <si>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</si>
  <si>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</si>
  <si>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</si>
  <si>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</si>
  <si>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</si>
  <si>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</si>
  <si>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</si>
  <si>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</si>
  <si>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</si>
  <si>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</si>
  <si>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</si>
  <si>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</si>
  <si>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</si>
  <si>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</si>
  <si>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</si>
  <si>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</si>
  <si>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</si>
  <si>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</si>
  <si>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</si>
  <si>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</si>
  <si>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</si>
  <si>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</si>
  <si>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</si>
  <si>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</si>
  <si>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</si>
  <si>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</si>
  <si>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</si>
  <si>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</si>
  <si>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</si>
  <si>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</si>
  <si>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</si>
  <si>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</si>
  <si>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</si>
  <si>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</si>
  <si>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</si>
  <si>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</si>
  <si>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</si>
  <si>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</si>
  <si>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</si>
  <si>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</si>
  <si>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</si>
  <si>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</si>
  <si>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</si>
  <si>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</si>
  <si>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</si>
  <si>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</si>
  <si>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</si>
  <si>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</si>
  <si>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</si>
  <si>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</si>
  <si>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</si>
  <si>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</si>
  <si>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</si>
  <si>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</si>
  <si>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</si>
  <si>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</si>
  <si>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</si>
  <si>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</si>
  <si>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</si>
  <si>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</si>
  <si>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</si>
  <si>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</si>
  <si>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</si>
  <si>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</si>
  <si>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</si>
  <si>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</si>
  <si>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</si>
  <si>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</si>
  <si>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</si>
  <si>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</si>
  <si>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</si>
  <si>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</si>
  <si>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</si>
  <si>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</si>
  <si>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</si>
  <si>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</si>
  <si>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</si>
  <si>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</si>
  <si>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</si>
  <si>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</si>
  <si>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</si>
  <si>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</si>
  <si>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</si>
  <si>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</si>
  <si>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</si>
  <si>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</si>
  <si>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</si>
  <si>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</si>
  <si>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</si>
  <si>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</si>
  <si>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</si>
  <si>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</si>
  <si>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</si>
  <si>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</si>
  <si>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</si>
  <si>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</si>
  <si>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</si>
  <si>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</si>
  <si>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</si>
  <si>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</si>
  <si>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</si>
  <si>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</si>
  <si>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</si>
  <si>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</si>
  <si>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</si>
  <si>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</si>
  <si>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</si>
  <si>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</si>
  <si>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</si>
  <si>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</si>
  <si>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</si>
  <si>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</si>
  <si>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</si>
  <si>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</si>
  <si>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</si>
  <si>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</si>
  <si>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</si>
  <si>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</si>
  <si>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</si>
  <si>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</si>
  <si>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</si>
  <si>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</si>
  <si>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</si>
  <si>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</si>
  <si>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</si>
  <si>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</si>
  <si>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</si>
  <si>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</si>
  <si>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</si>
  <si>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</si>
  <si>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</si>
  <si>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</si>
  <si>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</si>
  <si>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</si>
  <si>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</si>
  <si>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</si>
  <si>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</si>
  <si>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</si>
  <si>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</si>
  <si>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</si>
  <si>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</si>
  <si>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</si>
  <si>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</si>
  <si>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</si>
  <si>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</si>
  <si>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</si>
  <si>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</si>
  <si>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</si>
  <si>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</si>
  <si>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</si>
  <si>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</si>
  <si>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</si>
  <si>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</si>
  <si>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</si>
  <si>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</si>
  <si>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</si>
  <si>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</si>
  <si>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</si>
  <si>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</si>
  <si>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</si>
  <si>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</si>
  <si>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</si>
  <si>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</si>
  <si>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</si>
  <si>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</si>
  <si>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</si>
  <si>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</si>
  <si>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</si>
  <si>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</si>
  <si>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</si>
  <si>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</si>
  <si>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</si>
  <si>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</si>
  <si>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</si>
  <si>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</si>
  <si>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</si>
  <si>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</si>
  <si>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</si>
  <si>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</si>
  <si>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</si>
  <si>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</si>
  <si>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</si>
  <si>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</si>
  <si>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</si>
  <si>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</si>
  <si>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</si>
  <si>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</si>
  <si>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</si>
  <si>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</si>
  <si>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</si>
  <si>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</si>
  <si>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</si>
  <si>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</si>
  <si>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</si>
  <si>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</si>
  <si>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</si>
  <si>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</si>
  <si>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</si>
  <si>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</si>
  <si>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</si>
  <si>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</si>
  <si>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</si>
  <si>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</si>
  <si>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</si>
  <si>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</si>
  <si>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</si>
  <si>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</si>
  <si>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</si>
  <si>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</si>
  <si>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</si>
  <si>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</si>
  <si>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</si>
  <si>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</si>
  <si>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</si>
  <si>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</si>
  <si>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</si>
  <si>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</si>
  <si>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</si>
  <si>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</si>
  <si>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</si>
  <si>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</si>
  <si>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</si>
  <si>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</si>
  <si>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</si>
  <si>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</si>
  <si>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</si>
  <si>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</si>
  <si>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</si>
  <si>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</si>
  <si>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</si>
  <si>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</si>
  <si>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</si>
  <si>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</si>
  <si>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</si>
  <si>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</si>
  <si>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</si>
  <si>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</si>
  <si>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</si>
  <si>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</si>
  <si>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</si>
  <si>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</si>
  <si>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</si>
  <si>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</si>
  <si>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</si>
  <si>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</si>
  <si>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</si>
  <si>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</si>
  <si>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</si>
  <si>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</si>
  <si>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</si>
  <si>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</si>
  <si>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</si>
  <si>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</si>
  <si>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</si>
  <si>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</si>
  <si>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</si>
  <si>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</si>
  <si>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</si>
  <si>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</si>
  <si>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</si>
  <si>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</si>
  <si>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</si>
  <si>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</si>
  <si>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</si>
  <si>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</si>
  <si>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</si>
  <si>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</si>
  <si>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</si>
  <si>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</si>
  <si>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</si>
  <si>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</si>
  <si>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</si>
  <si>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</si>
  <si>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</si>
  <si>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</si>
  <si>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</si>
  <si>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</si>
  <si>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</si>
  <si>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</si>
  <si>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</si>
  <si>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</si>
  <si>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</si>
  <si>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</si>
  <si>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</si>
  <si>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</si>
  <si>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</si>
  <si>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</si>
  <si>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</si>
  <si>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</si>
  <si>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</si>
  <si>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</si>
  <si>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</si>
  <si>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</si>
  <si>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</si>
  <si>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</si>
  <si>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</si>
  <si>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</si>
  <si>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</si>
  <si>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</si>
  <si>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</si>
  <si>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</si>
  <si>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</si>
  <si>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</si>
  <si>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</si>
  <si>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</si>
  <si>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</si>
  <si>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</si>
  <si>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</si>
  <si>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</si>
  <si>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</si>
  <si>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</si>
  <si>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</si>
  <si>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</si>
  <si>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</si>
  <si>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</si>
  <si>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</si>
  <si>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</si>
  <si>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</si>
  <si>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</si>
  <si>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</si>
  <si>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</si>
  <si>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</si>
  <si>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</si>
  <si>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</si>
  <si>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</si>
  <si>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</si>
  <si>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</si>
  <si>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</si>
  <si>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</si>
  <si>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</si>
  <si>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</si>
  <si>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</si>
  <si>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</si>
  <si>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</si>
  <si>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</si>
  <si>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</si>
  <si>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</si>
  <si>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</si>
  <si>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</si>
  <si>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</si>
  <si>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</si>
  <si>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</si>
  <si>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</si>
  <si>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</si>
  <si>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</si>
  <si>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</si>
  <si>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</si>
  <si>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</si>
  <si>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</si>
  <si>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</si>
  <si>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</si>
  <si>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</si>
  <si>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</si>
  <si>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</si>
  <si>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</si>
  <si>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</si>
  <si>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</si>
  <si>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</si>
  <si>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</si>
  <si>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</si>
  <si>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</si>
  <si>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</si>
  <si>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</si>
  <si>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</si>
  <si>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</si>
  <si>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</si>
  <si>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</si>
  <si>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</si>
  <si>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</si>
  <si>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</si>
  <si>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</si>
  <si>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</si>
  <si>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</si>
  <si>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</si>
  <si>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</si>
  <si>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</si>
  <si>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</si>
  <si>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</si>
  <si>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</si>
  <si>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</si>
  <si>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</si>
  <si>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</si>
  <si>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</si>
  <si>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</si>
  <si>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</si>
  <si>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</si>
  <si>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</si>
  <si>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</si>
  <si>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</si>
  <si>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</si>
  <si>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</si>
  <si>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</si>
  <si>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</si>
  <si>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</si>
  <si>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</si>
  <si>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</si>
  <si>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</si>
  <si>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</si>
  <si>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</si>
  <si>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</si>
  <si>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</si>
  <si>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</si>
  <si>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</si>
  <si>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</si>
  <si>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</si>
  <si>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</si>
  <si>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</si>
  <si>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</si>
  <si>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</si>
  <si>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</si>
  <si>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</si>
  <si>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</si>
  <si>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</si>
  <si>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</si>
  <si>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</si>
  <si>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</si>
  <si>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</si>
  <si>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</si>
  <si>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</si>
  <si>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</si>
  <si>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</si>
  <si>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</si>
  <si>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</si>
  <si>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</si>
  <si>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</si>
  <si>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</si>
  <si>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</si>
  <si>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</si>
  <si>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</si>
  <si>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</si>
  <si>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</si>
  <si>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</si>
  <si>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</si>
  <si>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</si>
  <si>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</si>
  <si>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</si>
  <si>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</si>
  <si>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</si>
  <si>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</si>
  <si>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</si>
  <si>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</si>
  <si>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</si>
  <si>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</si>
  <si>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</si>
  <si>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</si>
  <si>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</si>
  <si>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</si>
  <si>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</si>
  <si>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</si>
  <si>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</si>
  <si>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</si>
  <si>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</si>
  <si>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</si>
  <si>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</si>
  <si>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</si>
  <si>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</si>
  <si>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</si>
  <si>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</si>
  <si>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</si>
  <si>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</si>
  <si>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</si>
  <si>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</si>
  <si>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</si>
  <si>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</si>
  <si>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</si>
  <si>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</si>
  <si>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</si>
  <si>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</si>
  <si>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</si>
  <si>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</si>
  <si>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</si>
  <si>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</si>
  <si>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</si>
  <si>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</si>
  <si>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</si>
  <si>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</si>
  <si>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</si>
  <si>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</si>
  <si>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</si>
  <si>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</si>
  <si>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</si>
  <si>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</si>
  <si>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</si>
  <si>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</si>
  <si>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</si>
  <si>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</si>
  <si>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</si>
  <si>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</si>
  <si>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</si>
  <si>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</si>
  <si>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</si>
  <si>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</si>
  <si>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</si>
  <si>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</si>
  <si>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</si>
  <si>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</si>
  <si>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</si>
  <si>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</si>
  <si>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</si>
  <si>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</si>
  <si>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</si>
  <si>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</si>
  <si>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</si>
  <si>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</si>
  <si>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</si>
  <si>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</si>
  <si>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</si>
  <si>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</si>
  <si>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</si>
  <si>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</si>
  <si>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</si>
  <si>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</si>
  <si>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</si>
  <si>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</si>
  <si>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</si>
  <si>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</si>
  <si>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</si>
  <si>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</si>
  <si>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</si>
  <si>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</si>
  <si>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</si>
  <si>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</si>
  <si>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</si>
  <si>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</si>
  <si>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</si>
  <si>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</si>
  <si>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</si>
  <si>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</si>
  <si>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</si>
  <si>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</si>
  <si>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</si>
  <si>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</si>
  <si>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</si>
  <si>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</si>
  <si>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</si>
  <si>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</si>
  <si>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</si>
  <si>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</si>
  <si>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</si>
  <si>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</si>
  <si>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</si>
  <si>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</si>
  <si>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</si>
  <si>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</si>
  <si>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</si>
  <si>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</si>
  <si>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</si>
  <si>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</si>
  <si>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</si>
  <si>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</si>
  <si>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</si>
  <si>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</si>
  <si>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</si>
  <si>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</si>
  <si>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</si>
  <si>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</si>
  <si>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</si>
  <si>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</si>
  <si>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</si>
  <si>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</si>
  <si>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</si>
  <si>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</si>
  <si>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</si>
  <si>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</si>
  <si>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</si>
  <si>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</si>
  <si>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</si>
  <si>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</si>
  <si>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</si>
  <si>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</si>
  <si>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</si>
  <si>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</si>
  <si>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</si>
  <si>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</si>
  <si>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</si>
  <si>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</si>
  <si>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</si>
  <si>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</si>
  <si>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</si>
  <si>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</si>
  <si>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</si>
  <si>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</si>
  <si>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</si>
  <si>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</si>
  <si>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</si>
  <si>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</si>
  <si>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</si>
  <si>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</si>
  <si>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</si>
  <si>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</si>
  <si>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</si>
  <si>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</si>
  <si>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</si>
  <si>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</si>
  <si>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</si>
  <si>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</si>
  <si>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</si>
  <si>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</si>
  <si>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</si>
  <si>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</si>
  <si>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</si>
  <si>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</si>
  <si>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</si>
  <si>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</si>
  <si>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</si>
  <si>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</si>
  <si>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</si>
  <si>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</si>
  <si>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</si>
  <si>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</si>
  <si>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</si>
  <si>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</si>
  <si>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</si>
  <si>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</si>
  <si>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</si>
  <si>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</si>
  <si>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</si>
  <si>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</si>
  <si>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</si>
  <si>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</si>
  <si>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</si>
  <si>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</si>
  <si>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</si>
  <si>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</si>
  <si>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</si>
  <si>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</si>
  <si>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</si>
  <si>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</si>
  <si>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</si>
  <si>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</si>
  <si>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</si>
  <si>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</si>
  <si>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</si>
  <si>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</si>
  <si>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</si>
  <si>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</si>
  <si>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</si>
  <si>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</si>
  <si>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</si>
  <si>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</si>
  <si>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</si>
  <si>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</si>
  <si>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</si>
  <si>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</si>
  <si>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</si>
  <si>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</si>
  <si>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</si>
  <si>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</si>
  <si>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</si>
  <si>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</si>
  <si>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</si>
  <si>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</si>
  <si>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</si>
  <si>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</si>
  <si>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</si>
  <si>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</si>
  <si>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</si>
  <si>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</si>
  <si>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</si>
  <si>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</si>
  <si>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</si>
  <si>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</si>
  <si>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</si>
  <si>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</si>
  <si>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</si>
  <si>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</si>
  <si>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</si>
  <si>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</si>
  <si>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</si>
  <si>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</si>
  <si>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</si>
  <si>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</si>
  <si>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</si>
  <si>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</si>
  <si>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</si>
  <si>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</si>
  <si>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</si>
  <si>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</si>
  <si>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</si>
  <si>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</si>
  <si>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</si>
  <si>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</si>
  <si>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</si>
  <si>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</si>
  <si>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</si>
  <si>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</si>
  <si>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</si>
  <si>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</si>
  <si>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</si>
  <si>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</si>
  <si>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</si>
  <si>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</si>
  <si>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</si>
  <si>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</si>
  <si>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</si>
  <si>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</si>
  <si>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</si>
  <si>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</si>
  <si>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</si>
  <si>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</si>
  <si>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</si>
  <si>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</si>
  <si>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</si>
  <si>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</si>
  <si>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</si>
  <si>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</si>
  <si>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</si>
  <si>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</si>
  <si>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</si>
  <si>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</si>
  <si>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</si>
  <si>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</si>
  <si>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</si>
  <si>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</si>
  <si>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</si>
  <si>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</si>
  <si>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</si>
  <si>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</si>
  <si>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</si>
  <si>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</si>
  <si>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</si>
  <si>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</si>
  <si>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</si>
  <si>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</si>
  <si>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</si>
  <si>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</si>
  <si>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</si>
  <si>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</si>
  <si>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</si>
  <si>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</si>
  <si>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</si>
  <si>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</si>
  <si>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</si>
  <si>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</si>
  <si>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</si>
  <si>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</si>
  <si>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</si>
  <si>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</si>
  <si>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</si>
  <si>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</si>
  <si>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</si>
  <si>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</si>
  <si>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</si>
  <si>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</si>
  <si>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</si>
  <si>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</si>
  <si>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</si>
  <si>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</si>
  <si>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</si>
  <si>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</si>
  <si>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</si>
  <si>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</si>
  <si>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</si>
  <si>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</si>
  <si>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</si>
  <si>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</si>
  <si>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</si>
  <si>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</si>
  <si>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</si>
  <si>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</si>
  <si>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</si>
  <si>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</si>
  <si>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</si>
  <si>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</si>
  <si>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</si>
  <si>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</si>
  <si>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</si>
  <si>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</si>
  <si>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</si>
  <si>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</si>
  <si>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</si>
  <si>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</si>
  <si>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</si>
  <si>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</si>
  <si>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</si>
  <si>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</si>
  <si>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</si>
  <si>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</si>
  <si>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</si>
  <si>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</si>
  <si>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</si>
  <si>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</si>
  <si>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</si>
  <si>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</si>
  <si>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</si>
  <si>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</si>
  <si>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</si>
  <si>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</si>
  <si>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</si>
  <si>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</si>
  <si>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</si>
  <si>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</si>
  <si>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</si>
  <si>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</si>
  <si>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</si>
  <si>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</si>
  <si>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</si>
  <si>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</si>
  <si>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</si>
  <si>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</si>
  <si>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</si>
  <si>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</si>
  <si>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</si>
  <si>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</si>
  <si>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</si>
  <si>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</si>
  <si>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</si>
  <si>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</si>
  <si>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</si>
  <si>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</si>
  <si>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</si>
  <si>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</si>
  <si>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</si>
  <si>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</si>
  <si>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</si>
  <si>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</si>
  <si>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</si>
  <si>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</si>
  <si>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</si>
  <si>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</si>
  <si>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</si>
  <si>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</si>
  <si>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</si>
  <si>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</si>
  <si>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</si>
  <si>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</si>
  <si>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</si>
  <si>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</si>
  <si>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</si>
  <si>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</si>
  <si>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</si>
  <si>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</si>
  <si>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</si>
  <si>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</si>
  <si>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</si>
  <si>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</si>
  <si>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</si>
  <si>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</si>
  <si>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</si>
  <si>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</si>
  <si>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</si>
  <si>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</si>
  <si>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</si>
  <si>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</si>
  <si>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</si>
  <si>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</si>
  <si>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</si>
  <si>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</si>
  <si>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</si>
  <si>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</si>
  <si>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</si>
  <si>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</si>
  <si>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</si>
  <si>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</si>
  <si>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</si>
  <si>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</si>
  <si>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</si>
  <si>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</si>
  <si>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</si>
  <si>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</si>
  <si>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</si>
  <si>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</si>
  <si>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</si>
  <si>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</si>
  <si>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</si>
  <si>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</si>
  <si>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</si>
  <si>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</si>
  <si>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</si>
  <si>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</si>
  <si>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</si>
  <si>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</si>
  <si>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</si>
  <si>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</si>
  <si>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</si>
  <si>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</si>
  <si>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</si>
  <si>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</si>
  <si>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</si>
  <si>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</si>
  <si>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</si>
  <si>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</si>
  <si>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</si>
  <si>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</si>
  <si>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</si>
  <si>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</si>
  <si>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</si>
  <si>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</si>
  <si>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</si>
  <si>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</si>
  <si>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</si>
  <si>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</si>
  <si>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</si>
  <si>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</si>
  <si>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</si>
  <si>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</si>
  <si>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</si>
  <si>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</si>
  <si>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</si>
  <si>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</si>
  <si>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</si>
  <si>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</si>
  <si>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</si>
  <si>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</si>
  <si>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</si>
  <si>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</si>
  <si>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</si>
  <si>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</si>
  <si>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</si>
  <si>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</si>
  <si>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</si>
  <si>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</si>
  <si>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</si>
  <si>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</si>
  <si>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</si>
  <si>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</si>
  <si>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</si>
  <si>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</si>
  <si>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</si>
  <si>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</si>
  <si>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</si>
  <si>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</si>
  <si>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</si>
  <si>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</si>
  <si>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</si>
  <si>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</si>
  <si>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</si>
  <si>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</si>
  <si>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</si>
  <si>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</si>
  <si>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</si>
  <si>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</si>
  <si>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</si>
  <si>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</si>
  <si>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</si>
  <si>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</si>
  <si>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</si>
  <si>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</si>
  <si>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</si>
  <si>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</si>
  <si>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</si>
  <si>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</si>
  <si>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</si>
  <si>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</si>
  <si>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</si>
  <si>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</si>
  <si>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</si>
  <si>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</si>
  <si>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</si>
  <si>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</si>
  <si>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</si>
  <si>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</si>
  <si>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</si>
  <si>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</si>
  <si>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</si>
  <si>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</si>
  <si>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</si>
  <si>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</si>
  <si>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</si>
  <si>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</si>
  <si>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</si>
  <si>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</si>
  <si>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</si>
  <si>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</si>
  <si>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</si>
  <si>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</si>
  <si>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</si>
  <si>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</si>
  <si>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</si>
  <si>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</si>
  <si>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</si>
  <si>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</si>
  <si>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</si>
  <si>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</si>
  <si>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</si>
  <si>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</si>
  <si>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</si>
  <si>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</si>
  <si>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</si>
  <si>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</si>
  <si>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</si>
  <si>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</si>
  <si>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</si>
  <si>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</si>
  <si>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</si>
  <si>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</si>
  <si>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</si>
  <si>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</si>
  <si>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</si>
  <si>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</si>
  <si>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</si>
  <si>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</si>
  <si>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</si>
  <si>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</si>
  <si>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</si>
  <si>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</si>
  <si>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</si>
  <si>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</si>
  <si>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</si>
  <si>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</si>
  <si>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</si>
  <si>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</si>
  <si>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</si>
  <si>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</si>
  <si>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</si>
  <si>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</si>
  <si>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</si>
  <si>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</si>
  <si>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</si>
  <si>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</si>
  <si>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</si>
  <si>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</si>
  <si>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</si>
  <si>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</si>
  <si>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</si>
  <si>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</si>
  <si>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</si>
  <si>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</si>
  <si>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</si>
  <si>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</si>
  <si>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</si>
  <si>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</si>
  <si>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</si>
  <si>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</si>
  <si>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</si>
  <si>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</si>
  <si>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</si>
  <si>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</si>
  <si>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</si>
  <si>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</si>
  <si>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</si>
  <si>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</si>
  <si>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</si>
  <si>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</si>
  <si>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</si>
  <si>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</si>
  <si>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</si>
  <si>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</si>
  <si>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</si>
  <si>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</si>
  <si>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</si>
  <si>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</si>
  <si>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</si>
  <si>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</si>
  <si>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</si>
  <si>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</si>
  <si>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</si>
  <si>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</si>
  <si>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</si>
  <si>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</si>
  <si>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</si>
  <si>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</si>
  <si>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</si>
  <si>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</si>
  <si>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</si>
  <si>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</si>
  <si>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</si>
  <si>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</si>
  <si>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</si>
  <si>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</si>
  <si>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</si>
  <si>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</si>
  <si>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</si>
  <si>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</si>
  <si>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</si>
  <si>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</si>
  <si>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</si>
  <si>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</si>
  <si>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</si>
  <si>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</si>
  <si>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</si>
  <si>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</si>
  <si>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</si>
  <si>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</si>
  <si>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</si>
  <si>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</si>
  <si>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</si>
  <si>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</si>
  <si>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</si>
  <si>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</si>
  <si>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</si>
  <si>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</si>
  <si>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</si>
  <si>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</si>
  <si>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</si>
  <si>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</si>
  <si>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</si>
  <si>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</si>
  <si>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</si>
  <si>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</si>
  <si>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</si>
  <si>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</si>
  <si>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</si>
  <si>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</si>
  <si>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</si>
  <si>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</si>
  <si>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</si>
  <si>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</si>
  <si>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</si>
  <si>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</si>
  <si>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</si>
  <si>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</si>
  <si>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</si>
  <si>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</si>
  <si>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</si>
  <si>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</si>
  <si>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</si>
  <si>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</si>
  <si>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</si>
  <si>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</si>
  <si>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</si>
  <si>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</si>
  <si>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</si>
  <si>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</si>
  <si>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</si>
  <si>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</si>
  <si>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</si>
  <si>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</si>
  <si>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</si>
  <si>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</si>
  <si>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</si>
  <si>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</si>
  <si>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</si>
  <si>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</si>
  <si>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</si>
  <si>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</si>
  <si>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</si>
  <si>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</si>
  <si>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</si>
  <si>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</si>
  <si>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</si>
  <si>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</si>
  <si>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</si>
  <si>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</si>
  <si>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</si>
  <si>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</si>
  <si>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</si>
  <si>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</si>
  <si>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</si>
  <si>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</si>
  <si>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</si>
  <si>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</si>
  <si>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</si>
  <si>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</si>
  <si>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</si>
  <si>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</si>
  <si>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</si>
  <si>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</si>
  <si>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</si>
  <si>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</si>
  <si>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</si>
  <si>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</si>
  <si>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</si>
  <si>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</si>
  <si>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</si>
  <si>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</si>
  <si>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</si>
  <si>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</si>
  <si>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</si>
  <si>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</si>
  <si>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</si>
  <si>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</si>
  <si>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</si>
  <si>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</si>
  <si>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</si>
  <si>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</si>
  <si>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</si>
  <si>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</si>
  <si>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</si>
  <si>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</si>
  <si>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</si>
  <si>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</si>
  <si>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</si>
  <si>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</si>
  <si>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</si>
  <si>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</si>
  <si>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</si>
  <si>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</si>
  <si>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</si>
  <si>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</si>
  <si>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</si>
  <si>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</si>
  <si>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</si>
  <si>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</si>
  <si>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</si>
  <si>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</si>
  <si>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</si>
  <si>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</si>
  <si>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</si>
  <si>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</si>
  <si>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</si>
  <si>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</si>
  <si>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</si>
  <si>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</si>
  <si>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</si>
  <si>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</si>
  <si>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</si>
  <si>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</si>
  <si>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</si>
  <si>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</si>
  <si>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</si>
  <si>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</si>
  <si>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</si>
  <si>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</si>
  <si>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</si>
  <si>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</si>
  <si>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</si>
  <si>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</si>
  <si>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</si>
  <si>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</si>
  <si>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</si>
  <si>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</si>
  <si>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</si>
  <si>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</si>
  <si>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</si>
  <si>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</si>
  <si>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</si>
  <si>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</si>
  <si>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</si>
  <si>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</si>
  <si>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</si>
  <si>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</si>
  <si>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</si>
  <si>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</si>
  <si>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</si>
  <si>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</si>
  <si>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</si>
  <si>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</si>
  <si>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</si>
  <si>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</si>
  <si>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</si>
  <si>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</si>
  <si>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</si>
  <si>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</si>
  <si>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</si>
  <si>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</si>
  <si>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</si>
  <si>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</si>
  <si>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</si>
  <si>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</si>
  <si>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</si>
  <si>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</si>
  <si>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</si>
  <si>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</si>
  <si>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</si>
  <si>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</si>
  <si>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</si>
  <si>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</si>
  <si>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</si>
  <si>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</si>
  <si>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</si>
  <si>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</si>
  <si>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</si>
  <si>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</si>
  <si>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</si>
  <si>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</si>
  <si>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</si>
  <si>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</si>
  <si>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</si>
  <si>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</si>
  <si>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</si>
  <si>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</si>
  <si>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</si>
  <si>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</si>
  <si>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</si>
  <si>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</si>
  <si>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</si>
  <si>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</si>
  <si>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</si>
  <si>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</si>
  <si>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</si>
  <si>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</si>
  <si>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</si>
  <si>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</si>
  <si>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</si>
  <si>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</si>
  <si>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</si>
  <si>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</si>
  <si>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</si>
  <si>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</si>
  <si>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</si>
  <si>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</si>
  <si>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</si>
  <si>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</si>
  <si>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</si>
  <si>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</si>
  <si>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</si>
  <si>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</si>
  <si>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</si>
  <si>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</si>
  <si>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</si>
  <si>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</si>
  <si>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</si>
  <si>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</si>
  <si>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</si>
  <si>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</si>
  <si>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</si>
  <si>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</si>
  <si>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</si>
  <si>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</si>
  <si>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</si>
  <si>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</si>
  <si>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</si>
  <si>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</si>
  <si>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</si>
  <si>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</si>
  <si>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</si>
  <si>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</si>
  <si>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</si>
  <si>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</si>
  <si>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</si>
  <si>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</si>
  <si>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</si>
  <si>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</si>
  <si>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</si>
  <si>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</si>
  <si>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</si>
  <si>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</si>
  <si>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</si>
  <si>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</si>
  <si>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</si>
  <si>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</si>
  <si>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</si>
  <si>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</si>
  <si>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</si>
  <si>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</si>
  <si>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</si>
  <si>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</si>
  <si>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</si>
  <si>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</si>
  <si>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</si>
  <si>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</si>
  <si>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</si>
  <si>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</si>
  <si>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</si>
  <si>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</si>
  <si>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</si>
  <si>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</si>
  <si>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</si>
  <si>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</si>
  <si>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</si>
  <si>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</si>
  <si>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</si>
  <si>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</si>
  <si>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</si>
  <si>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</si>
  <si>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</si>
  <si>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</si>
  <si>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</si>
  <si>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</si>
  <si>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</si>
  <si>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</si>
  <si>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</si>
  <si>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</si>
  <si>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</si>
  <si>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</si>
  <si>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</si>
  <si>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</si>
  <si>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</si>
  <si>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</si>
  <si>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</si>
  <si>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</si>
  <si>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</si>
  <si>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</si>
  <si>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</si>
  <si>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</si>
  <si>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</si>
  <si>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</si>
  <si>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</si>
  <si>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</si>
  <si>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</si>
  <si>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</si>
  <si>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</si>
  <si>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</si>
  <si>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</si>
  <si>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</si>
  <si>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</si>
  <si>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</si>
  <si>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</si>
  <si>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</si>
  <si>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</si>
  <si>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</si>
  <si>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</si>
  <si>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</si>
  <si>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</si>
  <si>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</si>
  <si>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</si>
  <si>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</si>
  <si>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</si>
  <si>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</si>
  <si>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</si>
  <si>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</si>
  <si>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</si>
  <si>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</si>
  <si>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</si>
  <si>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</si>
  <si>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</si>
  <si>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</si>
  <si>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</si>
  <si>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</si>
  <si>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</si>
  <si>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</si>
  <si>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</si>
  <si>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</si>
  <si>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</si>
  <si>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</si>
  <si>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</si>
  <si>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</si>
  <si>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</si>
  <si>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</si>
  <si>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</si>
  <si>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</si>
  <si>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</si>
  <si>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</si>
  <si>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</si>
  <si>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</si>
  <si>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</si>
  <si>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</si>
  <si>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</si>
  <si>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</si>
  <si>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</si>
  <si>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</si>
  <si>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</si>
  <si>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</si>
  <si>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</si>
  <si>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</si>
  <si>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</si>
  <si>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</si>
  <si>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</si>
  <si>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</si>
  <si>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</si>
  <si>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</si>
  <si>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</si>
  <si>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</si>
  <si>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</si>
  <si>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</si>
  <si>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</si>
  <si>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</si>
  <si>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</si>
  <si>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</si>
  <si>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</si>
  <si>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</si>
  <si>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</si>
  <si>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</si>
  <si>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</si>
  <si>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</si>
  <si>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</si>
  <si>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</si>
  <si>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</si>
  <si>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</si>
  <si>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</si>
  <si>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</si>
  <si>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</si>
  <si>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</si>
  <si>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</si>
  <si>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</si>
  <si>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</si>
  <si>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</si>
  <si>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</si>
  <si>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</si>
  <si>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</si>
  <si>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</si>
  <si>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</si>
  <si>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</si>
  <si>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</si>
  <si>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</si>
  <si>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</si>
  <si>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</si>
  <si>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</si>
  <si>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</si>
  <si>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</si>
  <si>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</si>
  <si>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</si>
  <si>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</si>
  <si>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</si>
  <si>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</si>
  <si>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</si>
  <si>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</si>
  <si>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</si>
  <si>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</si>
  <si>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</si>
  <si>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</si>
  <si>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</si>
  <si>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</si>
  <si>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</si>
  <si>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</si>
  <si>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</si>
  <si>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</si>
  <si>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</si>
  <si>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</si>
  <si>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</si>
  <si>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</si>
  <si>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</si>
  <si>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</si>
  <si>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</si>
  <si>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</si>
  <si>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</si>
  <si>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</si>
  <si>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</si>
  <si>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</si>
  <si>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</si>
  <si>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</si>
  <si>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</si>
  <si>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</si>
  <si>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</si>
  <si>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</si>
  <si>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</si>
  <si>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</si>
  <si>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</si>
  <si>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</si>
  <si>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</si>
  <si>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</si>
  <si>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</si>
  <si>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</si>
  <si>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</si>
  <si>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</si>
  <si>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</si>
  <si>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</si>
  <si>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</si>
  <si>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</si>
  <si>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</si>
  <si>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</si>
  <si>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</si>
  <si>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</si>
  <si>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</si>
  <si>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</si>
  <si>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</si>
  <si>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</si>
  <si>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</si>
  <si>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</si>
  <si>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</si>
  <si>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</si>
  <si>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</si>
  <si>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</si>
  <si>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</si>
  <si>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</si>
  <si>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</si>
  <si>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</si>
  <si>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</si>
  <si>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</si>
  <si>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</si>
  <si>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</si>
  <si>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</si>
  <si>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</si>
  <si>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</si>
  <si>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</si>
  <si>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</si>
  <si>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</si>
  <si>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</si>
  <si>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</si>
  <si>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</si>
  <si>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</si>
  <si>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</si>
  <si>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</si>
  <si>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</si>
  <si>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</si>
  <si>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</si>
  <si>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</si>
  <si>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</si>
  <si>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</si>
  <si>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</si>
  <si>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</si>
  <si>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</si>
  <si>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</si>
  <si>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</si>
  <si>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</si>
  <si>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</si>
  <si>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</si>
  <si>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</si>
  <si>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</si>
  <si>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</si>
  <si>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</si>
  <si>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</si>
  <si>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</si>
  <si>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</si>
  <si>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</si>
  <si>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</si>
  <si>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</si>
  <si>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</si>
  <si>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</si>
  <si>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</si>
  <si>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</si>
  <si>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</si>
  <si>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</si>
  <si>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</si>
  <si>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</si>
  <si>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</si>
  <si>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</si>
  <si>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</si>
  <si>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</si>
  <si>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</si>
  <si>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</si>
  <si>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</si>
  <si>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</si>
  <si>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</si>
  <si>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</si>
  <si>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</si>
  <si>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</si>
  <si>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</si>
  <si>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</si>
  <si>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</si>
  <si>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</si>
  <si>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</si>
  <si>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</si>
  <si>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</si>
  <si>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</si>
  <si>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</si>
  <si>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</si>
  <si>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</si>
  <si>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</si>
  <si>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</si>
  <si>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</si>
  <si>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</si>
  <si>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</si>
  <si>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</si>
  <si>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</si>
  <si>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</si>
  <si>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</si>
  <si>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</si>
  <si>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</si>
  <si>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</si>
  <si>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</si>
  <si>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</si>
  <si>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</si>
  <si>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</si>
  <si>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</si>
  <si>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</si>
  <si>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</si>
  <si>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</si>
  <si>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</si>
  <si>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</si>
  <si>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</si>
  <si>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</si>
  <si>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</si>
  <si>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</si>
  <si>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</si>
  <si>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</si>
  <si>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</si>
  <si>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</si>
  <si>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</si>
  <si>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</si>
  <si>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</si>
  <si>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</si>
  <si>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</si>
  <si>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</si>
  <si>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</si>
  <si>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</si>
  <si>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</si>
  <si>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</si>
  <si>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</si>
  <si>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</si>
  <si>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</si>
  <si>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</si>
  <si>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</si>
  <si>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</si>
  <si>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</si>
  <si>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</si>
  <si>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</si>
  <si>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</si>
  <si>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</si>
  <si>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</si>
  <si>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</si>
  <si>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</si>
  <si>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</si>
  <si>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</si>
  <si>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</si>
  <si>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</si>
  <si>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</si>
  <si>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</si>
  <si>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</si>
  <si>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</si>
  <si>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</si>
  <si>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</si>
  <si>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</si>
  <si>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</si>
  <si>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</si>
  <si>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</si>
  <si>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</si>
  <si>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</si>
  <si>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</si>
  <si>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</si>
  <si>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</si>
  <si>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</si>
  <si>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</si>
  <si>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</si>
  <si>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</si>
  <si>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</si>
  <si>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</si>
  <si>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</si>
  <si>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</si>
  <si>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</si>
  <si>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</si>
  <si>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</si>
  <si>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</si>
  <si>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</si>
  <si>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</si>
  <si>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</si>
  <si>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</si>
  <si>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</si>
  <si>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</si>
  <si>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</si>
  <si>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</si>
  <si>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</si>
  <si>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</si>
  <si>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</si>
  <si>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</si>
  <si>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</si>
  <si>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</si>
  <si>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</si>
  <si>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</si>
  <si>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</si>
  <si>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</si>
  <si>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</si>
  <si>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</si>
  <si>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</si>
  <si>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</si>
  <si>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</si>
  <si>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</si>
  <si>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</si>
  <si>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</si>
  <si>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</si>
  <si>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</si>
  <si>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</si>
  <si>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</si>
  <si>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</si>
  <si>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</si>
  <si>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</si>
  <si>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</si>
  <si>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</si>
  <si>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</si>
  <si>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</si>
  <si>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</si>
  <si>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</si>
  <si>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</si>
  <si>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</si>
  <si>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</si>
  <si>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</si>
  <si>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</si>
  <si>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</si>
  <si>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</si>
  <si>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</si>
  <si>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</si>
  <si>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</si>
  <si>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</si>
  <si>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</si>
  <si>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</si>
  <si>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</si>
  <si>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</si>
  <si>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</si>
  <si>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</si>
  <si>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</si>
  <si>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</si>
  <si>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</si>
  <si>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</si>
  <si>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</si>
  <si>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</si>
  <si>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</si>
  <si>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</si>
  <si>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</si>
  <si>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</si>
  <si>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</si>
  <si>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</si>
  <si>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</si>
  <si>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</si>
  <si>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</si>
  <si>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</si>
  <si>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</si>
  <si>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</si>
  <si>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</si>
  <si>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</si>
  <si>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</si>
  <si>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</si>
  <si>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</si>
  <si>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</si>
  <si>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</si>
  <si>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</si>
  <si>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</si>
  <si>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</si>
  <si>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</si>
  <si>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</si>
  <si>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</si>
  <si>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</si>
  <si>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</si>
  <si>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</si>
  <si>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</si>
  <si>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</si>
  <si>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</si>
  <si>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</si>
  <si>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</si>
  <si>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</si>
  <si>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</si>
  <si>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</si>
  <si>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</si>
  <si>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</si>
  <si>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</si>
  <si>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</si>
  <si>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</si>
  <si>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</si>
  <si>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</si>
  <si>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</si>
  <si>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</si>
  <si>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</si>
  <si>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</si>
  <si>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</si>
  <si>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</si>
  <si>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</si>
  <si>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</si>
  <si>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</si>
  <si>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</si>
  <si>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</si>
  <si>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</si>
  <si>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</si>
  <si>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</si>
  <si>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</si>
  <si>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</si>
  <si>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</si>
  <si>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</si>
  <si>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</si>
  <si>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</si>
  <si>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</si>
  <si>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</si>
  <si>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</si>
  <si>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</si>
  <si>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</si>
  <si>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</si>
  <si>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</si>
  <si>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</si>
  <si>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</si>
  <si>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</si>
  <si>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</si>
  <si>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</si>
  <si>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</si>
  <si>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</si>
  <si>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</si>
  <si>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</si>
  <si>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</si>
  <si>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</si>
  <si>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</si>
  <si>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</si>
  <si>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</si>
  <si>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</si>
  <si>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</si>
  <si>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</si>
  <si>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</si>
  <si>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</si>
  <si>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</si>
  <si>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</si>
  <si>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</si>
  <si>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</si>
  <si>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</si>
  <si>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</si>
  <si>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</si>
  <si>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</si>
  <si>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</si>
  <si>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</si>
  <si>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</si>
  <si>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</si>
  <si>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</si>
  <si>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</si>
  <si>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</si>
  <si>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</si>
  <si>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</si>
  <si>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</si>
  <si>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</si>
  <si>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</si>
  <si>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</si>
  <si>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</si>
  <si>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</si>
  <si>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</si>
  <si>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</si>
  <si>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</si>
  <si>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</si>
  <si>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</si>
  <si>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</si>
  <si>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</si>
  <si>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</si>
  <si>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</si>
  <si>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</si>
  <si>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</si>
  <si>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</si>
  <si>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</si>
  <si>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</si>
  <si>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</si>
  <si>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</si>
  <si>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</si>
  <si>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</si>
  <si>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</si>
  <si>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</si>
  <si>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</si>
  <si>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</si>
  <si>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</si>
  <si>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</si>
  <si>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</si>
  <si>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</si>
  <si>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</si>
  <si>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</si>
  <si>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</si>
  <si>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</si>
  <si>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</si>
  <si>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</si>
  <si>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</si>
  <si>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</si>
  <si>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</si>
  <si>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</si>
  <si>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</si>
  <si>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</si>
  <si>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</si>
  <si>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</si>
  <si>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</si>
  <si>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</si>
  <si>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</si>
  <si>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</si>
  <si>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</si>
  <si>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</si>
  <si>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</si>
  <si>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</si>
  <si>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</si>
  <si>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</si>
  <si>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</si>
  <si>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</si>
  <si>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</si>
  <si>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</si>
  <si>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</si>
  <si>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</si>
  <si>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</si>
  <si>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</si>
  <si>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</si>
  <si>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</si>
  <si>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</si>
  <si>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</si>
  <si>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</si>
  <si>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</si>
  <si>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</si>
  <si>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</si>
  <si>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</si>
  <si>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</si>
  <si>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</si>
  <si>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</si>
  <si>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</si>
  <si>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</si>
  <si>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</si>
  <si>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</si>
  <si>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</si>
  <si>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</si>
  <si>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</si>
  <si>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</si>
  <si>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</si>
  <si>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</si>
  <si>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</si>
  <si>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</si>
  <si>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</si>
  <si>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</si>
  <si>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</si>
  <si>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</si>
  <si>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</si>
  <si>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</si>
  <si>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</si>
  <si>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</si>
  <si>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</si>
  <si>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</si>
  <si>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</si>
  <si>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</si>
  <si>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</si>
  <si>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</si>
  <si>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</si>
  <si>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</si>
  <si>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</si>
  <si>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</si>
  <si>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</si>
  <si>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</si>
  <si>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</si>
  <si>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</si>
  <si>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</si>
  <si>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</si>
  <si>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</si>
  <si>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</si>
  <si>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</si>
  <si>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</si>
  <si>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</si>
  <si>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</si>
  <si>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</si>
  <si>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</si>
  <si>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</si>
  <si>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</si>
  <si>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</si>
  <si>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</si>
  <si>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</si>
  <si>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</si>
  <si>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</si>
  <si>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</si>
  <si>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</si>
  <si>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</si>
  <si>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</si>
  <si>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</si>
  <si>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</si>
  <si>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</si>
  <si>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</si>
  <si>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</si>
  <si>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</si>
  <si>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</si>
  <si>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</si>
  <si>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</si>
  <si>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</si>
  <si>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</si>
  <si>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</si>
  <si>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</si>
  <si>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</si>
  <si>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</si>
  <si>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</si>
  <si>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</si>
  <si>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</si>
  <si>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</si>
  <si>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</si>
  <si>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</si>
  <si>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</si>
  <si>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</si>
  <si>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</si>
  <si>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</si>
  <si>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</si>
  <si>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</si>
  <si>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</si>
  <si>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</si>
  <si>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</si>
  <si>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</si>
  <si>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</si>
  <si>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</si>
  <si>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</si>
  <si>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</si>
  <si>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</si>
  <si>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</si>
  <si>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</si>
  <si>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</si>
  <si>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</si>
  <si>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</si>
  <si>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</si>
  <si>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</si>
  <si>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</si>
  <si>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</si>
  <si>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</si>
  <si>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</si>
  <si>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</si>
  <si>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</si>
  <si>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</si>
  <si>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</si>
  <si>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</si>
  <si>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</si>
  <si>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</si>
  <si>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</si>
  <si>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</si>
  <si>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</si>
  <si>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</si>
  <si>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</si>
  <si>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</si>
  <si>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</si>
  <si>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</si>
  <si>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</si>
  <si>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</si>
  <si>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</si>
  <si>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</si>
  <si>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</si>
  <si>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</si>
  <si>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</si>
  <si>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</si>
  <si>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</si>
  <si>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</si>
  <si>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</si>
  <si>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</si>
  <si>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</si>
  <si>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</si>
  <si>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</si>
  <si>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</si>
  <si>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</si>
  <si>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</si>
  <si>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</si>
  <si>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</si>
  <si>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</si>
  <si>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</si>
  <si>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</si>
  <si>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</si>
  <si>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</si>
  <si>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</si>
  <si>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</si>
  <si>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</si>
  <si>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</si>
  <si>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</si>
  <si>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</si>
  <si>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</si>
  <si>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</si>
  <si>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</si>
  <si>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</si>
  <si>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</si>
  <si>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</si>
  <si>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</si>
  <si>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</si>
  <si>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</si>
  <si>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</si>
  <si>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</si>
  <si>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</si>
  <si>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</si>
  <si>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</si>
  <si>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</si>
  <si>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</si>
  <si>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</si>
  <si>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</si>
  <si>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</si>
  <si>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</si>
  <si>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</si>
  <si>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</si>
  <si>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</si>
  <si>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</si>
  <si>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</si>
  <si>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</si>
  <si>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</si>
  <si>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</si>
  <si>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</si>
  <si>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</si>
  <si>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</si>
  <si>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</si>
  <si>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</si>
  <si>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</si>
  <si>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</si>
  <si>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</si>
  <si>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</si>
  <si>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</si>
  <si>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</si>
  <si>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</si>
  <si>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</si>
  <si>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</si>
  <si>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</si>
  <si>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</si>
  <si>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</si>
  <si>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</si>
  <si>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</si>
  <si>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</si>
  <si>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</si>
  <si>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</si>
  <si>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</si>
  <si>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</si>
  <si>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</si>
  <si>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</si>
  <si>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</si>
  <si>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</si>
  <si>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</si>
  <si>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</si>
  <si>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</si>
  <si>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</si>
  <si>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</si>
  <si>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</si>
  <si>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</si>
  <si>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</si>
  <si>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</si>
  <si>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</si>
  <si>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</si>
  <si>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</si>
  <si>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</si>
  <si>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</si>
  <si>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</si>
  <si>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</si>
  <si>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</si>
  <si>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</si>
  <si>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</si>
  <si>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</si>
  <si>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</si>
  <si>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</si>
  <si>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</si>
  <si>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</si>
  <si>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</si>
  <si>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</si>
  <si>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</si>
  <si>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</si>
  <si>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</si>
  <si>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</si>
  <si>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</si>
  <si>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</si>
  <si>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</si>
  <si>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</si>
  <si>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</si>
  <si>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</si>
  <si>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</si>
  <si>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</si>
  <si>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</si>
  <si>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</si>
  <si>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</si>
  <si>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</si>
  <si>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</si>
  <si>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</si>
  <si>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</si>
  <si>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</si>
  <si>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</si>
  <si>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</si>
  <si>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</si>
  <si>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</si>
  <si>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</si>
  <si>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</si>
  <si>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</si>
  <si>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</si>
  <si>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</si>
  <si>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</si>
  <si>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</si>
  <si>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</si>
  <si>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</si>
  <si>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</si>
  <si>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</si>
  <si>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</si>
  <si>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</si>
  <si>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</si>
  <si>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</si>
  <si>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</si>
  <si>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</si>
  <si>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</si>
  <si>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</si>
  <si>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</si>
  <si>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</si>
  <si>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</si>
  <si>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</si>
  <si>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</si>
  <si>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</si>
  <si>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</si>
  <si>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</si>
  <si>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</si>
  <si>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</si>
  <si>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</si>
  <si>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</si>
  <si>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</si>
  <si>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</si>
  <si>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</si>
  <si>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</si>
  <si>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</si>
  <si>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</si>
  <si>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</si>
  <si>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</si>
  <si>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</si>
  <si>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</si>
  <si>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</si>
  <si>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</si>
  <si>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</si>
  <si>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</si>
  <si>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</si>
  <si>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</si>
  <si>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</si>
  <si>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</si>
  <si>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</si>
  <si>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</si>
  <si>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</si>
  <si>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</si>
  <si>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</si>
  <si>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</si>
  <si>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</si>
  <si>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</si>
  <si>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</si>
  <si>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</si>
  <si>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</si>
  <si>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</si>
  <si>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</si>
  <si>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</si>
  <si>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</si>
  <si>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</si>
  <si>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</si>
  <si>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</si>
  <si>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</si>
  <si>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</si>
  <si>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</si>
  <si>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</si>
  <si>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</si>
  <si>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</si>
  <si>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</si>
  <si>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</si>
  <si>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</si>
  <si>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</si>
  <si>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</si>
  <si>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</si>
  <si>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</si>
  <si>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</si>
  <si>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</si>
  <si>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</si>
  <si>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</si>
  <si>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</si>
  <si>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</si>
  <si>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</si>
  <si>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</si>
  <si>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</si>
  <si>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</si>
  <si>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</si>
  <si>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</si>
  <si>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</si>
  <si>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</si>
  <si>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</si>
  <si>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</si>
  <si>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</si>
  <si>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</si>
  <si>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</si>
  <si>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</si>
  <si>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</si>
  <si>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</si>
  <si>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</si>
  <si>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</si>
  <si>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</si>
  <si>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</si>
  <si>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</si>
  <si>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</si>
  <si>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</si>
  <si>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</si>
  <si>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</si>
  <si>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</si>
  <si>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</si>
  <si>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</si>
  <si>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</si>
  <si>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</si>
  <si>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</si>
  <si>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</si>
  <si>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</si>
  <si>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</si>
  <si>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</si>
  <si>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</si>
  <si>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</si>
  <si>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</si>
  <si>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</si>
  <si>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</si>
  <si>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</si>
  <si>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</si>
  <si>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</si>
  <si>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</si>
  <si>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</si>
  <si>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</si>
  <si>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</si>
  <si>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</si>
  <si>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</si>
  <si>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</si>
  <si>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</si>
  <si>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</si>
  <si>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</si>
  <si>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</si>
  <si>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</si>
  <si>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</si>
  <si>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</si>
  <si>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</si>
  <si>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</si>
  <si>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</si>
  <si>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</si>
  <si>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</si>
  <si>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</si>
  <si>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</si>
  <si>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</si>
  <si>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</si>
  <si>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</si>
  <si>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</si>
  <si>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</si>
  <si>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</si>
  <si>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</si>
  <si>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</si>
  <si>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</si>
  <si>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</si>
  <si>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</si>
  <si>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</si>
  <si>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</si>
  <si>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</si>
  <si>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</si>
  <si>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</si>
  <si>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</si>
  <si>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</si>
  <si>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</si>
  <si>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</si>
  <si>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</si>
  <si>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</si>
  <si>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</si>
  <si>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</si>
  <si>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</si>
  <si>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</si>
  <si>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</si>
  <si>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</si>
  <si>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</si>
  <si>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</si>
  <si>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</si>
  <si>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</si>
  <si>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</si>
  <si>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</si>
  <si>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</si>
  <si>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</si>
  <si>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</si>
  <si>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</si>
  <si>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</si>
  <si>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</si>
  <si>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</si>
  <si>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</si>
  <si>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</si>
  <si>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</si>
  <si>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</si>
  <si>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</si>
  <si>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</si>
  <si>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</si>
  <si>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</si>
  <si>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</si>
  <si>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</si>
  <si>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</si>
  <si>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</si>
  <si>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</si>
  <si>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</si>
  <si>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</si>
  <si>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</si>
  <si>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</si>
  <si>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</si>
  <si>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</si>
  <si>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</si>
  <si>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</si>
  <si>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</si>
  <si>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</si>
  <si>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</si>
  <si>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</si>
  <si>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</si>
  <si>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</si>
  <si>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</si>
  <si>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</si>
  <si>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</si>
  <si>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</si>
  <si>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</si>
  <si>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</si>
  <si>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</si>
  <si>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</si>
  <si>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</si>
  <si>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</si>
  <si>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</si>
  <si>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</si>
  <si>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</si>
  <si>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</si>
  <si>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</si>
  <si>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</si>
  <si>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</si>
  <si>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</si>
  <si>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</si>
  <si>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</si>
  <si>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</si>
  <si>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</si>
  <si>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</si>
  <si>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</si>
  <si>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</si>
  <si>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</si>
  <si>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</si>
  <si>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</si>
  <si>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</si>
  <si>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</si>
  <si>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</si>
  <si>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</si>
  <si>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</si>
  <si>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</si>
  <si>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</si>
  <si>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</si>
  <si>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</si>
  <si>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</si>
  <si>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</si>
  <si>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</si>
  <si>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</si>
  <si>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</si>
  <si>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</si>
  <si>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</si>
  <si>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</si>
  <si>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</si>
  <si>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</si>
  <si>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</si>
  <si>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</si>
  <si>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</si>
  <si>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</si>
  <si>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</si>
  <si>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</si>
  <si>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</si>
  <si>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</si>
  <si>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</si>
  <si>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</si>
  <si>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</si>
  <si>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</si>
  <si>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</si>
  <si>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</si>
  <si>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</si>
  <si>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</si>
  <si>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</si>
  <si>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</si>
  <si>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</si>
  <si>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</si>
  <si>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</si>
  <si>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</si>
  <si>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</si>
  <si>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</si>
  <si>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</si>
  <si>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</si>
  <si>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</si>
  <si>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</si>
  <si>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</si>
  <si>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</si>
  <si>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</si>
  <si>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</si>
  <si>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</si>
  <si>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</si>
  <si>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</si>
  <si>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</si>
  <si>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</si>
  <si>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</si>
  <si>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</si>
  <si>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</si>
  <si>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</si>
  <si>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</si>
  <si>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</si>
  <si>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</si>
  <si>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</si>
  <si>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</si>
  <si>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</si>
  <si>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</si>
  <si>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</si>
  <si>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</si>
  <si>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</si>
  <si>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</si>
  <si>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</si>
  <si>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</si>
  <si>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</si>
  <si>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</si>
  <si>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</si>
  <si>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</si>
  <si>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</si>
  <si>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</si>
  <si>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</si>
  <si>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</si>
  <si>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</si>
  <si>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</si>
  <si>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</si>
  <si>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</si>
  <si>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</si>
  <si>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</si>
  <si>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</si>
  <si>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</si>
  <si>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</si>
  <si>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</si>
  <si>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</si>
  <si>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</si>
  <si>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</si>
  <si>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</si>
  <si>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</si>
  <si>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</si>
  <si>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</si>
  <si>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</si>
  <si>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</si>
  <si>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</si>
  <si>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</si>
  <si>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</si>
  <si>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</si>
  <si>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</si>
  <si>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</si>
  <si>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</si>
  <si>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</si>
  <si>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</si>
  <si>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</si>
  <si>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</si>
  <si>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</si>
  <si>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</si>
  <si>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</si>
  <si>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</si>
  <si>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</si>
  <si>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</si>
  <si>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</si>
  <si>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</si>
  <si>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</si>
  <si>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</si>
  <si>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</si>
  <si>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</si>
  <si>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</si>
  <si>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</si>
  <si>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</si>
  <si>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</si>
  <si>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</si>
  <si>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</si>
  <si>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</si>
  <si>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</si>
  <si>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</si>
  <si>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</si>
  <si>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</si>
  <si>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</si>
  <si>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</si>
  <si>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</si>
  <si>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</si>
  <si>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</si>
  <si>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</si>
  <si>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</si>
  <si>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</si>
  <si>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</si>
  <si>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</si>
  <si>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</si>
  <si>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</si>
  <si>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</si>
  <si>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</si>
  <si>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</si>
  <si>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</si>
  <si>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</si>
  <si>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</si>
  <si>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</si>
  <si>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</si>
  <si>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</si>
  <si>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</si>
  <si>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</si>
  <si>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</si>
  <si>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</si>
  <si>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</si>
  <si>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</si>
  <si>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</si>
  <si>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</si>
  <si>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</si>
  <si>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</si>
  <si>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</si>
  <si>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</si>
  <si>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</si>
  <si>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</si>
  <si>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</si>
  <si>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</si>
  <si>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</si>
  <si>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</si>
  <si>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</si>
  <si>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</si>
  <si>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</si>
  <si>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</si>
  <si>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</si>
  <si>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</si>
  <si>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</si>
  <si>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</si>
  <si>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</si>
  <si>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</si>
  <si>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</si>
  <si>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</si>
  <si>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</si>
  <si>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</si>
  <si>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</si>
  <si>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</si>
  <si>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</si>
  <si>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</si>
  <si>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</si>
  <si>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</si>
  <si>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</si>
  <si>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</si>
  <si>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</si>
  <si>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</si>
  <si>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</si>
  <si>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</si>
  <si>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</si>
  <si>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</si>
  <si>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</si>
  <si>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</si>
  <si>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</si>
  <si>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</si>
  <si>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</si>
  <si>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</si>
  <si>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</si>
  <si>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</si>
  <si>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</si>
  <si>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</si>
  <si>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</si>
  <si>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</si>
  <si>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</si>
  <si>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</si>
  <si>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</si>
  <si>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</si>
  <si>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</si>
  <si>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</si>
  <si>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</si>
  <si>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</si>
  <si>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</si>
  <si>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</si>
  <si>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</si>
  <si>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</si>
  <si>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</si>
  <si>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</si>
  <si>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</si>
  <si>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</si>
  <si>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</si>
  <si>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</si>
  <si>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</si>
  <si>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</si>
  <si>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</si>
  <si>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</si>
  <si>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</si>
  <si>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</si>
  <si>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</si>
  <si>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</si>
  <si>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</si>
  <si>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</si>
  <si>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</si>
  <si>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</si>
  <si>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</si>
  <si>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</si>
  <si>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</si>
  <si>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</si>
  <si>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</si>
  <si>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</si>
  <si>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</si>
  <si>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</si>
  <si>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</si>
  <si>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</si>
  <si>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</si>
  <si>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</si>
  <si>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</si>
  <si>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</si>
  <si>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</si>
  <si>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</si>
  <si>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</si>
  <si>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</si>
  <si>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</si>
  <si>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</si>
  <si>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</si>
  <si>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</si>
  <si>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</si>
  <si>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</si>
  <si>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</si>
  <si>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</si>
  <si>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</si>
  <si>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</si>
  <si>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</si>
  <si>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</si>
  <si>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</si>
  <si>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</si>
  <si>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</si>
  <si>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</si>
  <si>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</si>
  <si>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</si>
  <si>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</si>
  <si>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</si>
  <si>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</si>
  <si>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</si>
  <si>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</si>
  <si>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</si>
  <si>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</si>
  <si>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</si>
  <si>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</si>
  <si>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</si>
  <si>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</si>
  <si>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</si>
  <si>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</si>
  <si>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</si>
  <si>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</si>
  <si>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</si>
  <si>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</si>
  <si>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</si>
  <si>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</si>
  <si>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</si>
  <si>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</si>
  <si>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</si>
  <si>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</si>
  <si>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</si>
  <si>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</si>
  <si>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</si>
  <si>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</si>
  <si>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</si>
  <si>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</si>
  <si>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</si>
  <si>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</si>
  <si>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</si>
  <si>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</si>
  <si>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</si>
  <si>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</si>
  <si>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</si>
  <si>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</si>
  <si>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</si>
  <si>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</si>
  <si>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</si>
  <si>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</si>
  <si>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</si>
  <si>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</si>
  <si>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</si>
  <si>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</si>
  <si>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</si>
  <si>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</si>
  <si>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</si>
  <si>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</si>
  <si>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</si>
  <si>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</si>
  <si>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</si>
  <si>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</si>
  <si>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</si>
  <si>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</si>
  <si>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</si>
  <si>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</si>
  <si>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</si>
  <si>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</si>
  <si>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</si>
  <si>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</si>
  <si>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</si>
  <si>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</si>
  <si>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</si>
  <si>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</si>
  <si>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</si>
  <si>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</si>
  <si>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</si>
  <si>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</si>
  <si>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</si>
  <si>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</si>
  <si>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</si>
  <si>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</si>
  <si>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</si>
  <si>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</si>
  <si>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</si>
  <si>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</si>
  <si>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</si>
  <si>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</si>
  <si>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</si>
  <si>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</si>
  <si>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</si>
  <si>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</si>
  <si>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</si>
  <si>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</si>
  <si>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</si>
  <si>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</si>
  <si>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</si>
  <si>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</si>
  <si>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</si>
  <si>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</si>
  <si>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</si>
  <si>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</si>
  <si>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</si>
  <si>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</si>
  <si>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</si>
  <si>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</si>
  <si>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</si>
  <si>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</si>
  <si>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</si>
  <si>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</si>
  <si>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</si>
  <si>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</si>
  <si>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</si>
  <si>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</si>
  <si>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</si>
  <si>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</si>
  <si>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</si>
  <si>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</si>
  <si>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</si>
  <si>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</si>
  <si>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</si>
  <si>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</si>
  <si>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</si>
  <si>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</si>
  <si>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</si>
  <si>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</si>
  <si>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</si>
  <si>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</si>
  <si>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</si>
  <si>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</si>
  <si>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</si>
  <si>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</si>
  <si>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</si>
  <si>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</si>
  <si>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</si>
  <si>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</si>
  <si>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</si>
  <si>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</si>
  <si>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</si>
  <si>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</si>
  <si>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</si>
  <si>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</si>
  <si>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</si>
  <si>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</si>
  <si>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</si>
  <si>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</si>
  <si>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</si>
  <si>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</si>
  <si>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</si>
  <si>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</si>
  <si>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</si>
  <si>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</si>
  <si>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</si>
  <si>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</si>
  <si>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</si>
  <si>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</si>
  <si>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</si>
  <si>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</si>
  <si>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</si>
  <si>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</si>
  <si>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</si>
  <si>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</si>
  <si>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</si>
  <si>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</si>
  <si>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</si>
  <si>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</si>
  <si>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</si>
  <si>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</si>
  <si>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</si>
  <si>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</si>
  <si>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</si>
  <si>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</si>
  <si>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</si>
  <si>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</si>
  <si>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</si>
  <si>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</si>
  <si>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</si>
  <si>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</si>
  <si>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</si>
  <si>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</si>
  <si>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</si>
  <si>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</si>
  <si>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</si>
  <si>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</si>
  <si>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</si>
  <si>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</si>
  <si>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</si>
  <si>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</si>
  <si>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</si>
  <si>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</si>
  <si>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</si>
  <si>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</si>
  <si>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</si>
  <si>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</si>
  <si>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</si>
  <si>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</si>
  <si>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</si>
  <si>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</si>
  <si>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</si>
  <si>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</si>
  <si>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</si>
  <si>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</si>
  <si>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</si>
  <si>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</si>
  <si>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</si>
  <si>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</si>
  <si>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</si>
  <si>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</si>
  <si>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</si>
  <si>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</si>
  <si>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</si>
  <si>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</si>
  <si>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</si>
  <si>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</si>
  <si>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</si>
  <si>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</si>
  <si>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</si>
  <si>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</si>
  <si>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</si>
  <si>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</si>
  <si>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</si>
  <si>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</si>
  <si>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</si>
  <si>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</si>
  <si>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</si>
  <si>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</si>
  <si>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</si>
  <si>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</si>
  <si>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</si>
  <si>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</si>
  <si>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</si>
  <si>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</si>
  <si>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</si>
  <si>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</si>
  <si>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</si>
  <si>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</si>
  <si>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</si>
  <si>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</si>
  <si>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</si>
  <si>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</si>
  <si>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</si>
  <si>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</si>
  <si>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</si>
  <si>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</si>
  <si>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</si>
  <si>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</si>
  <si>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</si>
  <si>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</si>
  <si>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</si>
  <si>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</si>
  <si>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</si>
  <si>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</si>
  <si>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</si>
  <si>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</si>
  <si>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</si>
  <si>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</si>
  <si>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</si>
  <si>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</si>
  <si>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</si>
  <si>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</si>
  <si>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</si>
  <si>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</si>
  <si>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</si>
  <si>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</si>
  <si>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</si>
  <si>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</si>
  <si>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</si>
  <si>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</si>
  <si>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</si>
  <si>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</si>
  <si>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</si>
  <si>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</si>
  <si>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</si>
  <si>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</si>
  <si>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</si>
  <si>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</si>
  <si>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</si>
  <si>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</si>
  <si>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</si>
  <si>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</si>
  <si>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</si>
  <si>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</si>
  <si>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</si>
  <si>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</si>
  <si>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</si>
  <si>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</si>
  <si>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</si>
  <si>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</si>
  <si>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</si>
  <si>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</si>
  <si>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</si>
  <si>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</si>
  <si>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</si>
  <si>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</si>
  <si>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</si>
  <si>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</si>
  <si>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</si>
  <si>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</si>
  <si>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</si>
  <si>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</si>
  <si>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</si>
  <si>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</si>
  <si>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</si>
  <si>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</si>
  <si>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</si>
  <si>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</si>
  <si>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</si>
  <si>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</si>
  <si>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</si>
  <si>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</si>
  <si>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</si>
  <si>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</si>
  <si>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</si>
  <si>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</si>
  <si>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</si>
  <si>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</si>
  <si>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</si>
  <si>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</si>
  <si>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</si>
  <si>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</si>
  <si>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</si>
  <si>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</si>
  <si>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</si>
  <si>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</si>
  <si>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</si>
  <si>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</si>
  <si>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</si>
  <si>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</si>
  <si>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</si>
  <si>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</si>
  <si>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</si>
  <si>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</si>
  <si>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</si>
  <si>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</si>
  <si>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</si>
  <si>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</si>
  <si>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</si>
  <si>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</si>
  <si>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</si>
  <si>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</si>
  <si>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</si>
  <si>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</si>
  <si>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</si>
  <si>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</si>
  <si>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</si>
  <si>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</si>
  <si>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</si>
  <si>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</si>
  <si>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</si>
  <si>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</si>
  <si>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</si>
  <si>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</si>
  <si>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</si>
  <si>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</si>
  <si>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</si>
  <si>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</si>
  <si>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</si>
  <si>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</si>
  <si>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</si>
  <si>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</si>
  <si>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</si>
  <si>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</si>
  <si>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</si>
  <si>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</si>
  <si>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</si>
  <si>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</si>
  <si>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</si>
  <si>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</si>
  <si>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</si>
  <si>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</si>
  <si>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</si>
  <si>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</si>
  <si>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</si>
  <si>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</si>
  <si>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</si>
  <si>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</si>
  <si>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</si>
  <si>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</si>
  <si>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</si>
  <si>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</si>
  <si>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</si>
  <si>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</si>
  <si>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</si>
  <si>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</si>
  <si>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</si>
  <si>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</si>
  <si>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</si>
  <si>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</si>
  <si>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</si>
  <si>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</si>
  <si>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</si>
  <si>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</si>
  <si>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</si>
  <si>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</si>
  <si>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</si>
  <si>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</si>
  <si>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</si>
  <si>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</si>
  <si>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</si>
  <si>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</si>
  <si>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</si>
  <si>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</si>
  <si>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</si>
  <si>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</si>
  <si>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</si>
  <si>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</si>
  <si>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</si>
  <si>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</si>
  <si>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</si>
  <si>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</si>
  <si>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</si>
  <si>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</si>
  <si>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</si>
  <si>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</si>
  <si>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</si>
  <si>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</si>
  <si>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</si>
  <si>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</si>
  <si>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</si>
  <si>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</si>
  <si>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</si>
  <si>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</si>
  <si>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</si>
  <si>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</si>
  <si>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</si>
  <si>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</si>
  <si>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</si>
  <si>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</si>
  <si>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</si>
  <si>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</si>
  <si>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</si>
  <si>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</si>
  <si>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</si>
  <si>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</si>
  <si>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</si>
  <si>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</si>
  <si>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</si>
  <si>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</si>
  <si>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</si>
  <si>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</si>
  <si>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</si>
  <si>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</si>
  <si>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</si>
  <si>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</si>
  <si>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</si>
  <si>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</si>
  <si>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</si>
  <si>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</si>
  <si>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</si>
  <si>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</si>
  <si>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</si>
  <si>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</si>
  <si>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</si>
  <si>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</si>
  <si>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</si>
  <si>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</si>
  <si>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</si>
  <si>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</si>
  <si>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</si>
  <si>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</si>
  <si>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</si>
  <si>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</si>
  <si>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</si>
  <si>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</si>
  <si>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</si>
  <si>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</si>
  <si>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</si>
  <si>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</si>
  <si>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</si>
  <si>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</si>
  <si>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</si>
  <si>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</si>
  <si>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</si>
  <si>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</si>
  <si>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</si>
  <si>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</si>
  <si>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</si>
  <si>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</si>
  <si>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</si>
  <si>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</si>
  <si>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</si>
  <si>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</si>
  <si>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</si>
  <si>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</si>
  <si>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</si>
  <si>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</si>
  <si>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</si>
  <si>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</si>
  <si>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</si>
  <si>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</si>
  <si>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</si>
  <si>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</si>
  <si>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</si>
  <si>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</si>
  <si>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</si>
  <si>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</si>
  <si>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</si>
  <si>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</si>
  <si>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</si>
  <si>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</si>
  <si>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</si>
  <si>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</si>
  <si>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</si>
  <si>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</si>
  <si>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</si>
  <si>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</si>
  <si>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</si>
  <si>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</si>
  <si>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</si>
  <si>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</si>
  <si>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</si>
  <si>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</si>
  <si>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</si>
  <si>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</si>
  <si>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</si>
  <si>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</si>
  <si>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</si>
  <si>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</si>
  <si>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</si>
  <si>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</si>
  <si>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</si>
  <si>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</si>
  <si>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</si>
  <si>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</si>
  <si>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</si>
  <si>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</si>
  <si>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</si>
  <si>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</si>
  <si>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</si>
  <si>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</si>
  <si>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</si>
  <si>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</si>
  <si>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</si>
  <si>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</si>
  <si>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</si>
  <si>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</si>
  <si>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</si>
  <si>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</si>
  <si>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</si>
  <si>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</si>
  <si>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</si>
  <si>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</si>
  <si>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</si>
  <si>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</si>
  <si>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</si>
  <si>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</si>
  <si>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</si>
  <si>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</si>
  <si>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</si>
  <si>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</si>
  <si>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</si>
  <si>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</si>
  <si>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</si>
  <si>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</si>
  <si>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</si>
  <si>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</si>
  <si>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</si>
  <si>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</si>
  <si>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</si>
  <si>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</si>
  <si>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</si>
  <si>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</si>
  <si>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</si>
  <si>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</si>
  <si>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</si>
  <si>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</si>
  <si>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</si>
  <si>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</si>
  <si>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</si>
  <si>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</si>
  <si>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</si>
  <si>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</si>
  <si>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</si>
  <si>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</si>
  <si>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</si>
  <si>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</si>
  <si>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</si>
  <si>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</si>
  <si>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</si>
  <si>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</si>
  <si>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</si>
  <si>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</si>
  <si>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</si>
  <si>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</si>
  <si>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</si>
  <si>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</si>
  <si>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</si>
  <si>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</si>
  <si>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</si>
  <si>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</si>
  <si>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</si>
  <si>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</si>
  <si>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</si>
  <si>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</si>
  <si>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</si>
  <si>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</si>
  <si>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</si>
  <si>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</si>
  <si>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</si>
  <si>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</si>
  <si>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</si>
  <si>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</si>
  <si>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</si>
  <si>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</si>
  <si>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</si>
  <si>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</si>
  <si>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</si>
  <si>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</si>
  <si>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</si>
  <si>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</si>
  <si>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</si>
  <si>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</si>
  <si>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</si>
  <si>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</si>
  <si>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</si>
  <si>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</si>
  <si>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</si>
  <si>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</si>
  <si>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</si>
  <si>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</si>
  <si>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</si>
  <si>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</si>
  <si>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</si>
  <si>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</si>
  <si>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</si>
  <si>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</si>
  <si>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</si>
  <si>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</si>
  <si>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</si>
  <si>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</si>
  <si>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</si>
  <si>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</si>
  <si>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</si>
  <si>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</si>
  <si>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</si>
  <si>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</si>
  <si>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</si>
  <si>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</si>
  <si>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</si>
  <si>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</si>
  <si>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</si>
  <si>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</si>
  <si>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</si>
  <si>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</si>
  <si>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</si>
  <si>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</si>
  <si>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</si>
  <si>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</si>
  <si>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</si>
  <si>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</si>
  <si>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</si>
  <si>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</si>
  <si>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</si>
  <si>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</si>
  <si>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</si>
  <si>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</si>
  <si>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</si>
  <si>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</si>
  <si>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</si>
  <si>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</si>
  <si>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</si>
  <si>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</si>
  <si>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</si>
  <si>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</si>
  <si>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</si>
  <si>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</si>
  <si>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</si>
  <si>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</si>
  <si>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</si>
  <si>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</si>
  <si>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</si>
  <si>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</si>
  <si>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</si>
  <si>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</si>
  <si>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</si>
  <si>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</si>
  <si>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</si>
  <si>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</si>
  <si>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</si>
  <si>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</si>
  <si>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</si>
  <si>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</si>
  <si>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</si>
  <si>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</si>
  <si>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</si>
  <si>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</si>
  <si>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</si>
  <si>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</si>
  <si>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</si>
  <si>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</si>
  <si>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</si>
  <si>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</si>
  <si>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</si>
  <si>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</si>
  <si>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</si>
  <si>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</si>
  <si>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</si>
  <si>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</si>
  <si>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</si>
  <si>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</si>
  <si>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</si>
  <si>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</si>
  <si>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</si>
  <si>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</si>
  <si>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</si>
  <si>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</si>
  <si>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</si>
  <si>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</si>
  <si>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</si>
  <si>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</si>
  <si>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</si>
  <si>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</si>
  <si>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</si>
  <si>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</si>
  <si>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</si>
  <si>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</si>
  <si>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</si>
  <si>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</si>
  <si>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</si>
  <si>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</si>
  <si>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</si>
  <si>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</si>
  <si>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</si>
  <si>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</si>
  <si>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</si>
  <si>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</si>
  <si>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</si>
  <si>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</si>
  <si>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</si>
  <si>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</si>
  <si>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</si>
  <si>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</si>
  <si>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</si>
  <si>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</si>
  <si>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</si>
  <si>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</si>
  <si>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</si>
  <si>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</si>
  <si>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</si>
  <si>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</si>
  <si>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</si>
  <si>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</si>
  <si>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</si>
  <si>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</si>
  <si>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</si>
  <si>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</si>
  <si>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</si>
  <si>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</si>
  <si>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</si>
  <si>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</si>
  <si>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</si>
  <si>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</si>
  <si>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</si>
  <si>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</si>
  <si>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</si>
  <si>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</si>
  <si>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</si>
  <si>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</si>
  <si>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</si>
  <si>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</si>
  <si>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</si>
  <si>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</si>
  <si>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</si>
  <si>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</si>
  <si>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</si>
  <si>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</si>
  <si>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</si>
  <si>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</si>
  <si>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</si>
  <si>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</si>
  <si>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</si>
  <si>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</si>
  <si>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</si>
  <si>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</si>
  <si>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</si>
  <si>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</si>
  <si>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</si>
  <si>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</si>
  <si>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</si>
  <si>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</si>
  <si>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</si>
  <si>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</si>
  <si>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</si>
  <si>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</si>
  <si>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</si>
  <si>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</si>
  <si>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</si>
  <si>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</si>
  <si>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</si>
  <si>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</si>
  <si>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</si>
  <si>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</si>
  <si>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</si>
  <si>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</si>
  <si>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</si>
  <si>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</si>
  <si>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</si>
  <si>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</si>
  <si>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</si>
  <si>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</si>
  <si>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</si>
  <si>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</si>
  <si>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</si>
  <si>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</si>
  <si>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</si>
  <si>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</si>
  <si>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</si>
  <si>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</si>
  <si>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</si>
  <si>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</si>
  <si>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</si>
  <si>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</si>
  <si>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</si>
  <si>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</si>
  <si>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</si>
  <si>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</si>
  <si>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</si>
  <si>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</si>
  <si>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</si>
  <si>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</si>
  <si>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</si>
  <si>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</si>
  <si>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</si>
  <si>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</si>
  <si>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</si>
  <si>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</si>
  <si>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</si>
  <si>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</si>
  <si>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</si>
  <si>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</si>
  <si>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</si>
  <si>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</si>
  <si>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</si>
  <si>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</si>
  <si>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</si>
  <si>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</si>
  <si>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</si>
  <si>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</si>
  <si>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</si>
  <si>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</si>
  <si>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</si>
  <si>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</si>
  <si>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</si>
  <si>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</si>
  <si>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</si>
  <si>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</si>
  <si>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</si>
  <si>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</si>
  <si>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</si>
  <si>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</si>
  <si>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</si>
  <si>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</si>
  <si>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</si>
  <si>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</si>
  <si>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</si>
  <si>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</si>
  <si>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</si>
  <si>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</si>
  <si>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</si>
  <si>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</si>
  <si>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</si>
  <si>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</si>
  <si>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</si>
  <si>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</si>
  <si>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</si>
  <si>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</si>
  <si>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</si>
  <si>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</si>
  <si>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</si>
  <si>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</si>
  <si>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</si>
  <si>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</si>
  <si>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</si>
  <si>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</si>
  <si>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</si>
  <si>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</si>
  <si>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</si>
  <si>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</si>
  <si>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</si>
  <si>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</si>
  <si>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</si>
  <si>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</si>
  <si>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</si>
  <si>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</si>
  <si>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</si>
  <si>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</si>
  <si>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</si>
  <si>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</si>
  <si>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</si>
  <si>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</si>
  <si>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</si>
  <si>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</si>
  <si>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</si>
  <si>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</si>
  <si>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</si>
  <si>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</si>
  <si>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</si>
  <si>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</si>
  <si>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</si>
  <si>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</si>
  <si>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</si>
  <si>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</si>
  <si>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</si>
  <si>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</si>
  <si>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</si>
  <si>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</si>
  <si>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</si>
  <si>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</si>
  <si>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</si>
  <si>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</si>
  <si>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</si>
  <si>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</si>
  <si>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</si>
  <si>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</si>
  <si>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</si>
  <si>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</si>
  <si>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</si>
  <si>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</si>
  <si>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</si>
  <si>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</si>
  <si>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</si>
  <si>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</si>
  <si>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</si>
  <si>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</si>
  <si>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</si>
  <si>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</si>
  <si>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</si>
  <si>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</si>
  <si>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</si>
  <si>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</si>
  <si>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</si>
  <si>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</si>
  <si>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</si>
  <si>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</si>
  <si>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</si>
  <si>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</si>
  <si>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</si>
  <si>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</si>
  <si>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</si>
  <si>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</si>
  <si>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</si>
  <si>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</si>
  <si>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</si>
  <si>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</si>
  <si>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</si>
  <si>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</si>
  <si>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</si>
  <si>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</si>
  <si>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</si>
  <si>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</si>
  <si>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</si>
  <si>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</si>
  <si>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</si>
  <si>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</si>
  <si>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</si>
  <si>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</si>
  <si>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</si>
  <si>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</si>
  <si>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</si>
  <si>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</si>
  <si>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</si>
  <si>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</si>
  <si>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</si>
  <si>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</si>
  <si>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</si>
  <si>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</si>
  <si>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</si>
  <si>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</si>
  <si>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</si>
  <si>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</si>
  <si>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</si>
  <si>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</si>
  <si>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</si>
  <si>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</si>
  <si>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</si>
  <si>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</si>
  <si>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</si>
  <si>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</si>
  <si>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</si>
  <si>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</si>
  <si>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</si>
  <si>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</si>
  <si>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</si>
  <si>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</si>
  <si>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</si>
  <si>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</si>
  <si>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</si>
  <si>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</si>
  <si>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</si>
  <si>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</si>
  <si>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</si>
  <si>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</si>
  <si>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</si>
  <si>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</si>
  <si>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</si>
  <si>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</si>
  <si>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</si>
  <si>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</si>
  <si>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</si>
  <si>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</si>
  <si>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</si>
  <si>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</si>
  <si>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</si>
  <si>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</si>
  <si>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</si>
  <si>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</si>
  <si>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</si>
  <si>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</si>
  <si>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</si>
  <si>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</si>
  <si>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</si>
  <si>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</si>
  <si>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</si>
  <si>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</si>
  <si>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</si>
  <si>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</si>
  <si>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</si>
  <si>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</si>
  <si>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</si>
  <si>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</si>
  <si>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</si>
  <si>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</si>
  <si>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</si>
  <si>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</si>
  <si>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</si>
  <si>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</si>
  <si>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</si>
  <si>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</si>
  <si>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</si>
  <si>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</si>
  <si>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</si>
  <si>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</si>
  <si>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</si>
  <si>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</si>
  <si>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</si>
  <si>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</si>
  <si>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</si>
  <si>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</si>
  <si>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</si>
  <si>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</si>
  <si>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</si>
  <si>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</si>
  <si>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</si>
  <si>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</si>
  <si>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</si>
  <si>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</si>
  <si>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</si>
  <si>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</si>
  <si>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</si>
  <si>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</si>
  <si>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</si>
  <si>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</si>
  <si>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</si>
  <si>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</si>
  <si>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</si>
  <si>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</si>
  <si>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</si>
  <si>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</si>
  <si>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</si>
  <si>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</si>
  <si>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</si>
  <si>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</si>
  <si>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</si>
  <si>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</si>
  <si>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</si>
  <si>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</si>
  <si>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</si>
  <si>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</si>
  <si>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</si>
  <si>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</si>
  <si>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</si>
  <si>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</si>
  <si>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</si>
  <si>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</si>
  <si>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</si>
  <si>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</si>
  <si>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</si>
  <si>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</si>
  <si>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</si>
  <si>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</si>
  <si>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</si>
  <si>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</si>
  <si>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</si>
  <si>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</si>
  <si>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</si>
  <si>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</si>
  <si>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</si>
  <si>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</si>
  <si>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</si>
  <si>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</si>
  <si>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</si>
  <si>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</si>
  <si>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</si>
  <si>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</si>
  <si>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</si>
  <si>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</si>
  <si>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</si>
  <si>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</si>
  <si>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</si>
  <si>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</si>
  <si>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</si>
  <si>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</si>
  <si>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</si>
  <si>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</si>
  <si>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</si>
  <si>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</si>
  <si>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</si>
  <si>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</si>
  <si>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</si>
  <si>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</si>
  <si>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</si>
  <si>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</si>
  <si>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</si>
  <si>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</si>
  <si>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</si>
  <si>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</si>
  <si>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</si>
  <si>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</si>
  <si>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</si>
  <si>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</si>
  <si>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</si>
  <si>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</si>
  <si>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</si>
  <si>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</si>
  <si>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</si>
  <si>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</si>
  <si>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</si>
  <si>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</si>
  <si>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</si>
  <si>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</si>
  <si>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</si>
  <si>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</si>
  <si>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</si>
  <si>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</si>
  <si>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</si>
  <si>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</si>
  <si>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</si>
  <si>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</si>
  <si>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</si>
  <si>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</si>
  <si>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</si>
  <si>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</si>
  <si>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</si>
  <si>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</si>
  <si>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</si>
  <si>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</si>
  <si>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</si>
  <si>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</si>
  <si>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</si>
  <si>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</si>
  <si>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</si>
  <si>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</si>
  <si>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</si>
  <si>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</si>
  <si>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</si>
  <si>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</si>
  <si>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</si>
  <si>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</si>
  <si>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</si>
  <si>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</si>
  <si>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</si>
  <si>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</si>
  <si>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</si>
  <si>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</si>
  <si>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</si>
  <si>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</si>
  <si>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</si>
  <si>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</si>
  <si>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</si>
  <si>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</si>
  <si>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</si>
  <si>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</si>
  <si>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</si>
  <si>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</si>
  <si>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</si>
  <si>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</si>
  <si>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</si>
  <si>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</si>
  <si>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</si>
  <si>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</si>
  <si>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</si>
  <si>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</si>
  <si>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</si>
  <si>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</si>
  <si>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</si>
  <si>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</si>
  <si>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</si>
  <si>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</si>
  <si>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</si>
  <si>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</si>
  <si>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</si>
  <si>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</si>
  <si>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</si>
  <si>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</si>
  <si>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</si>
  <si>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</si>
  <si>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</si>
  <si>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</si>
  <si>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</si>
  <si>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</si>
  <si>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</si>
  <si>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</si>
  <si>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</si>
  <si>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</si>
  <si>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</si>
  <si>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</si>
  <si>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</si>
  <si>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</si>
  <si>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</si>
  <si>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</si>
  <si>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</si>
  <si>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</si>
  <si>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</si>
  <si>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</si>
  <si>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</si>
  <si>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</si>
  <si>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</si>
  <si>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</si>
  <si>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</si>
  <si>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</si>
  <si>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</si>
  <si>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</si>
  <si>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</si>
  <si>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</si>
  <si>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</si>
  <si>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</si>
  <si>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</si>
  <si>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</si>
  <si>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</si>
  <si>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</si>
  <si>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</si>
  <si>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</si>
  <si>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</si>
  <si>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</si>
  <si>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</si>
  <si>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</si>
  <si>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</si>
  <si>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</si>
  <si>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</si>
  <si>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</si>
  <si>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</si>
  <si>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</si>
  <si>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</si>
  <si>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</si>
  <si>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</si>
  <si>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</si>
  <si>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</si>
  <si>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</si>
  <si>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</si>
  <si>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</si>
  <si>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</si>
  <si>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</si>
  <si>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</si>
  <si>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</si>
  <si>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</si>
  <si>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</si>
  <si>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</si>
  <si>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</si>
  <si>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</si>
  <si>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</si>
  <si>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</si>
  <si>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</si>
  <si>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</si>
  <si>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</si>
  <si>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</si>
  <si>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</si>
  <si>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</si>
  <si>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</si>
  <si>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</si>
  <si>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</si>
  <si>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</si>
  <si>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</si>
  <si>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</si>
  <si>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</si>
  <si>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</si>
  <si>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</si>
  <si>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</si>
  <si>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</si>
  <si>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</si>
  <si>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</si>
  <si>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</si>
  <si>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</si>
  <si>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</si>
  <si>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</si>
  <si>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</si>
  <si>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</si>
  <si>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</si>
  <si>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</si>
  <si>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</si>
  <si>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</si>
  <si>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</si>
  <si>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</si>
  <si>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</si>
  <si>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</si>
  <si>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</si>
  <si>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</si>
  <si>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</si>
  <si>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</si>
  <si>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</si>
  <si>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</si>
  <si>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</si>
  <si>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</si>
  <si>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</si>
  <si>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</si>
  <si>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</si>
  <si>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</si>
  <si>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</si>
  <si>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</si>
  <si>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</si>
  <si>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</si>
  <si>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</si>
  <si>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</si>
  <si>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</si>
  <si>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</si>
  <si>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</si>
  <si>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</si>
  <si>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</si>
  <si>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</si>
  <si>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</si>
  <si>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</si>
  <si>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</si>
  <si>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</si>
  <si>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</si>
  <si>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</si>
  <si>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</si>
  <si>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</si>
  <si>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</si>
  <si>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</si>
  <si>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</si>
  <si>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</si>
  <si>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</si>
  <si>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</si>
  <si>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</si>
  <si>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</si>
  <si>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</si>
  <si>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</si>
  <si>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</si>
  <si>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</si>
  <si>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</si>
  <si>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</si>
  <si>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</si>
  <si>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</si>
  <si>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</si>
  <si>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</si>
  <si>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</si>
  <si>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</si>
  <si>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</si>
  <si>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</si>
  <si>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</si>
  <si>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</si>
  <si>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</si>
  <si>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</si>
  <si>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</si>
  <si>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</si>
  <si>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</si>
  <si>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</si>
  <si>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</si>
  <si>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</si>
  <si>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</si>
  <si>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</si>
  <si>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</si>
  <si>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</si>
  <si>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</si>
  <si>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</si>
  <si>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</si>
  <si>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</si>
  <si>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</si>
  <si>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</si>
  <si>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</si>
  <si>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</si>
  <si>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</si>
  <si>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</si>
  <si>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</si>
  <si>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</si>
  <si>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</si>
  <si>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</si>
  <si>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</si>
  <si>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</si>
  <si>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</si>
  <si>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</si>
  <si>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</si>
  <si>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</si>
  <si>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</si>
  <si>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</si>
  <si>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</si>
  <si>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</si>
  <si>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</si>
  <si>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</si>
  <si>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</si>
  <si>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</si>
  <si>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</si>
  <si>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</si>
  <si>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</si>
  <si>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</si>
  <si>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</si>
  <si>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</si>
  <si>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</si>
  <si>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</si>
  <si>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</si>
  <si>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</si>
  <si>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</si>
  <si>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</si>
  <si>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</si>
  <si>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</si>
  <si>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</si>
  <si>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</si>
  <si>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</si>
  <si>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</si>
  <si>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</si>
  <si>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</si>
  <si>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</si>
  <si>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</si>
  <si>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</si>
  <si>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</si>
  <si>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</si>
  <si>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</si>
  <si>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</si>
  <si>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</si>
  <si>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</si>
  <si>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</si>
  <si>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</si>
  <si>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</si>
  <si>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</si>
  <si>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</si>
  <si>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</si>
  <si>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</si>
  <si>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</si>
  <si>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</si>
  <si>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</si>
  <si>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</si>
  <si>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</si>
  <si>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</si>
  <si>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</si>
  <si>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</si>
  <si>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</si>
  <si>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</si>
  <si>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</si>
  <si>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</si>
  <si>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</si>
  <si>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</si>
  <si>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</si>
  <si>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</si>
  <si>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</si>
  <si>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</si>
  <si>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</si>
  <si>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</si>
  <si>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</si>
  <si>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</si>
  <si>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</si>
  <si>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</si>
  <si>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</si>
  <si>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</si>
  <si>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</si>
  <si>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</si>
  <si>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</si>
  <si>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</si>
  <si>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</si>
  <si>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</si>
  <si>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</si>
  <si>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</si>
  <si>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</si>
  <si>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</si>
  <si>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</si>
  <si>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</si>
  <si>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</si>
  <si>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</si>
  <si>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</si>
  <si>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</si>
  <si>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</si>
  <si>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</si>
  <si>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</si>
  <si>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</si>
  <si>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</si>
  <si>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</si>
  <si>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</si>
  <si>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</si>
  <si>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</si>
  <si>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</si>
  <si>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</si>
  <si>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</si>
  <si>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</si>
  <si>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</si>
  <si>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</si>
  <si>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</si>
  <si>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</si>
  <si>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</si>
  <si>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</si>
  <si>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</si>
  <si>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</si>
  <si>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</si>
  <si>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</si>
  <si>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</si>
  <si>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</si>
  <si>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</si>
  <si>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</si>
  <si>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</si>
  <si>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</si>
  <si>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</si>
  <si>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</si>
  <si>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</si>
  <si>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</si>
  <si>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</si>
  <si>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</si>
  <si>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</si>
  <si>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</si>
  <si>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</si>
  <si>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</si>
  <si>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</si>
  <si>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</si>
  <si>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</si>
  <si>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</si>
  <si>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</si>
  <si>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</si>
  <si>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</si>
  <si>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</si>
  <si>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</si>
  <si>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</si>
  <si>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</si>
  <si>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</si>
  <si>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</si>
  <si>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</si>
  <si>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</si>
  <si>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</si>
  <si>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</si>
  <si>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</si>
  <si>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</si>
  <si>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</si>
  <si>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</si>
  <si>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</si>
  <si>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</si>
  <si>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</si>
  <si>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</si>
  <si>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</si>
  <si>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</si>
  <si>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</si>
  <si>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</si>
  <si>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</si>
  <si>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</si>
  <si>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</si>
  <si>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</si>
  <si>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</si>
  <si>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</si>
  <si>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</si>
  <si>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</si>
  <si>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</si>
  <si>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</si>
  <si>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</si>
  <si>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</si>
  <si>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</si>
  <si>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</si>
  <si>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</si>
  <si>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</si>
  <si>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</si>
  <si>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</si>
  <si>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</si>
  <si>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</si>
  <si>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</si>
  <si>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</si>
  <si>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</si>
  <si>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</si>
  <si>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</si>
  <si>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</si>
  <si>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</si>
  <si>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</si>
  <si>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</si>
  <si>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</si>
  <si>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</si>
  <si>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</si>
  <si>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</si>
  <si>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</si>
  <si>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</si>
  <si>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</si>
  <si>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</si>
  <si>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</si>
  <si>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</si>
  <si>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</si>
  <si>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</si>
  <si>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</si>
  <si>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</si>
  <si>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</si>
  <si>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</si>
  <si>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</si>
  <si>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</si>
  <si>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</si>
  <si>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</si>
  <si>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</si>
  <si>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</si>
  <si>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</si>
  <si>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</si>
  <si>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</si>
  <si>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</si>
  <si>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</si>
  <si>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</si>
  <si>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</si>
  <si>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</si>
  <si>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</si>
  <si>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</si>
  <si>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</si>
  <si>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</si>
  <si>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</si>
  <si>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</si>
  <si>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</si>
  <si>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</si>
  <si>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</si>
  <si>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</si>
  <si>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</si>
  <si>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</si>
  <si>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</si>
  <si>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</si>
  <si>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</si>
  <si>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</si>
  <si>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</si>
  <si>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</si>
  <si>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</si>
  <si>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</si>
  <si>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</si>
  <si>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</si>
  <si>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</si>
  <si>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</si>
  <si>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</si>
  <si>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</si>
  <si>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</si>
  <si>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</si>
  <si>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</si>
  <si>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</si>
  <si>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</si>
  <si>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</si>
  <si>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</si>
  <si>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</si>
  <si>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</si>
  <si>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</si>
  <si>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</si>
  <si>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</si>
  <si>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</si>
  <si>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</si>
  <si>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</si>
  <si>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</si>
  <si>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</si>
  <si>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</si>
  <si>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</si>
  <si>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</si>
  <si>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</si>
  <si>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</si>
  <si>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</si>
  <si>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</si>
  <si>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</si>
  <si>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</si>
  <si>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</si>
  <si>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</si>
  <si>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</si>
  <si>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</si>
  <si>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</si>
  <si>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</si>
  <si>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</si>
  <si>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</si>
  <si>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</si>
  <si>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</si>
  <si>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</si>
  <si>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</si>
  <si>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</si>
  <si>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</si>
  <si>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</si>
  <si>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</si>
  <si>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</si>
  <si>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</si>
  <si>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</si>
  <si>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</si>
  <si>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</si>
  <si>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</si>
  <si>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</si>
  <si>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</si>
  <si>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</si>
  <si>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</si>
  <si>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</si>
  <si>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</si>
  <si>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</si>
  <si>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</si>
  <si>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</si>
  <si>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</si>
  <si>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</si>
  <si>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</si>
  <si>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</si>
  <si>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</si>
  <si>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</si>
  <si>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</si>
  <si>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</si>
  <si>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</si>
  <si>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</si>
  <si>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</si>
  <si>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</si>
  <si>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</si>
  <si>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</si>
  <si>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</si>
  <si>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</si>
  <si>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</si>
  <si>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</si>
  <si>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</si>
  <si>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</si>
  <si>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</si>
  <si>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</si>
  <si>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</si>
  <si>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</si>
  <si>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</si>
  <si>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</si>
  <si>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</si>
  <si>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</si>
  <si>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</si>
  <si>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</si>
  <si>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</si>
  <si>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</si>
  <si>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</si>
  <si>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</si>
  <si>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</si>
  <si>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</si>
  <si>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</si>
  <si>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</si>
  <si>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</si>
  <si>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</si>
  <si>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</si>
  <si>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</si>
  <si>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</si>
  <si>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</si>
  <si>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</si>
  <si>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</si>
  <si>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</si>
  <si>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</si>
  <si>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</si>
  <si>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</si>
  <si>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</si>
  <si>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</si>
  <si>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</si>
  <si>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</si>
  <si>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</si>
  <si>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</si>
  <si>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</si>
  <si>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</si>
  <si>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</si>
  <si>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</si>
  <si>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</si>
  <si>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</si>
  <si>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</si>
  <si>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</si>
  <si>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</si>
  <si>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</si>
  <si>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</si>
  <si>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</si>
  <si>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</si>
  <si>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</si>
  <si>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</si>
  <si>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</si>
  <si>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</si>
  <si>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</si>
  <si>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</si>
  <si>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</si>
  <si>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</si>
  <si>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</si>
  <si>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</si>
  <si>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</si>
  <si>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</si>
  <si>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</si>
  <si>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</si>
  <si>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</si>
  <si>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</si>
  <si>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</si>
  <si>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</si>
  <si>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</si>
  <si>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</si>
  <si>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</si>
  <si>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</si>
  <si>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</si>
  <si>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</si>
  <si>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</si>
  <si>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</si>
  <si>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</si>
  <si>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</si>
  <si>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</si>
  <si>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</si>
  <si>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</si>
  <si>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</si>
  <si>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</si>
  <si>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</si>
  <si>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</si>
  <si>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</si>
  <si>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</si>
  <si>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</si>
  <si>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</si>
  <si>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</si>
  <si>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</si>
  <si>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</si>
  <si>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</si>
  <si>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</si>
  <si>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</si>
  <si>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</si>
  <si>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</si>
  <si>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</si>
  <si>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</si>
  <si>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</si>
  <si>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</si>
  <si>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</si>
  <si>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</si>
  <si>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</si>
  <si>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</si>
  <si>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</si>
  <si>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</si>
  <si>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</si>
  <si>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</si>
  <si>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</si>
  <si>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</si>
  <si>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</si>
  <si>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</si>
  <si>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</si>
  <si>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</si>
  <si>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</si>
  <si>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</si>
  <si>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</si>
  <si>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</si>
  <si>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</si>
  <si>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</si>
  <si>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</si>
  <si>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</si>
  <si>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</si>
  <si>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</si>
  <si>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</si>
  <si>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</si>
  <si>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</si>
  <si>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</si>
  <si>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</si>
  <si>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</si>
  <si>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</si>
  <si>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</si>
  <si>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</si>
  <si>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</si>
  <si>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</si>
  <si>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</si>
  <si>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</si>
  <si>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</si>
  <si>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</si>
  <si>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</si>
  <si>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</si>
  <si>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</si>
  <si>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</si>
  <si>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</si>
  <si>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</si>
  <si>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</si>
  <si>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</si>
  <si>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</si>
  <si>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</si>
  <si>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</si>
  <si>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</si>
  <si>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</si>
  <si>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</si>
  <si>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</si>
  <si>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</si>
  <si>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</si>
  <si>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</si>
  <si>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</si>
  <si>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</si>
  <si>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</si>
  <si>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</si>
  <si>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</si>
  <si>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</si>
  <si>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</si>
  <si>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</si>
  <si>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</si>
  <si>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</si>
  <si>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</si>
  <si>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</si>
  <si>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</si>
  <si>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</si>
  <si>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</si>
  <si>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</si>
  <si>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</si>
  <si>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</si>
  <si>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</si>
  <si>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</si>
  <si>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</si>
  <si>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</si>
  <si>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</si>
  <si>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</si>
  <si>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</si>
  <si>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</si>
  <si>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</si>
  <si>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</si>
  <si>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</si>
  <si>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</si>
  <si>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</si>
  <si>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</si>
  <si>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</si>
  <si>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</si>
  <si>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</si>
  <si>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</si>
  <si>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</si>
  <si>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</si>
  <si>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</si>
  <si>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</si>
  <si>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</si>
  <si>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</si>
  <si>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</si>
  <si>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</si>
  <si>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</si>
  <si>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</si>
  <si>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</si>
  <si>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</si>
  <si>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</si>
  <si>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</si>
  <si>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</si>
  <si>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</si>
  <si>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</si>
  <si>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</si>
  <si>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</si>
  <si>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</si>
  <si>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</si>
  <si>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</si>
  <si>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</si>
  <si>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</si>
  <si>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</si>
  <si>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</si>
  <si>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</si>
  <si>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</si>
  <si>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</si>
  <si>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</si>
  <si>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</si>
  <si>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</si>
  <si>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</si>
  <si>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</si>
  <si>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</si>
  <si>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</si>
  <si>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</si>
  <si>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</si>
  <si>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</si>
  <si>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</si>
  <si>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</si>
  <si>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</si>
  <si>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</si>
  <si>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</si>
  <si>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</si>
  <si>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</si>
  <si>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</si>
  <si>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</si>
  <si>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</si>
  <si>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</si>
  <si>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</si>
  <si>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</si>
  <si>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</si>
  <si>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</si>
  <si>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</si>
  <si>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</si>
  <si>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</si>
  <si>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</si>
  <si>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</si>
  <si>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</si>
  <si>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</si>
  <si>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</si>
  <si>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</si>
  <si>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</si>
  <si>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</si>
  <si>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</si>
  <si>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</si>
  <si>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</si>
  <si>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</si>
  <si>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</si>
  <si>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</si>
  <si>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</si>
  <si>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</si>
  <si>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</si>
  <si>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</si>
  <si>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</si>
  <si>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</si>
  <si>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</si>
  <si>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</si>
  <si>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</si>
  <si>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</si>
  <si>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</si>
  <si>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</si>
  <si>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</si>
  <si>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</si>
  <si>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</si>
  <si>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</si>
  <si>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</si>
  <si>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</si>
  <si>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</si>
  <si>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</si>
  <si>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</si>
  <si>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</si>
  <si>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</si>
  <si>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</si>
  <si>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</si>
  <si>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</si>
  <si>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</si>
  <si>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</si>
  <si>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</si>
  <si>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</si>
  <si>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</si>
  <si>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</si>
  <si>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</si>
  <si>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</si>
  <si>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</si>
  <si>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</si>
  <si>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</si>
  <si>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</si>
  <si>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</si>
  <si>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</si>
  <si>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</si>
  <si>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</si>
  <si>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</si>
  <si>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</si>
  <si>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</si>
  <si>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</si>
  <si>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</si>
  <si>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</si>
  <si>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</si>
  <si>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</si>
  <si>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</si>
  <si>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</si>
  <si>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</si>
  <si>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</si>
  <si>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</si>
  <si>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</si>
  <si>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</si>
  <si>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</si>
  <si>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</si>
  <si>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</si>
  <si>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</si>
  <si>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</si>
  <si>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</si>
  <si>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</si>
  <si>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</si>
  <si>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</si>
  <si>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</si>
  <si>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</si>
  <si>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</si>
  <si>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</si>
  <si>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</si>
  <si>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</si>
  <si>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</si>
  <si>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</si>
  <si>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</si>
  <si>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</si>
  <si>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</si>
  <si>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</si>
  <si>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</si>
  <si>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</si>
  <si>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</si>
  <si>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</si>
  <si>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</si>
  <si>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</si>
  <si>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</si>
  <si>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</si>
  <si>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</si>
  <si>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</si>
  <si>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</si>
  <si>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</si>
  <si>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</si>
  <si>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</si>
  <si>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</si>
  <si>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</si>
  <si>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</si>
  <si>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</si>
  <si>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</si>
  <si>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</si>
  <si>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</si>
  <si>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</si>
  <si>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</si>
  <si>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</si>
  <si>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</si>
  <si>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</si>
  <si>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</si>
  <si>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</si>
  <si>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</si>
  <si>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</si>
  <si>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</si>
  <si>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</si>
  <si>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</si>
  <si>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</si>
  <si>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</si>
  <si>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</si>
  <si>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</si>
  <si>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</si>
  <si>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</si>
  <si>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</si>
  <si>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</si>
  <si>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</si>
  <si>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</si>
  <si>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</si>
  <si>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</si>
  <si>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</si>
  <si>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</si>
  <si>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</si>
  <si>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</si>
  <si>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</si>
  <si>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</si>
  <si>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</si>
  <si>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</si>
  <si>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</si>
  <si>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</si>
  <si>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</si>
  <si>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</si>
  <si>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</si>
  <si>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</si>
  <si>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</si>
  <si>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</si>
  <si>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</si>
  <si>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</si>
  <si>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</si>
  <si>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</si>
  <si>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</si>
  <si>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</si>
  <si>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</si>
  <si>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</si>
  <si>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</si>
  <si>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</si>
  <si>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</si>
  <si>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</si>
  <si>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</si>
  <si>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</si>
  <si>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</si>
  <si>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</si>
  <si>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</si>
  <si>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</si>
  <si>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</si>
  <si>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</si>
  <si>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</si>
  <si>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</si>
  <si>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</si>
  <si>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</si>
  <si>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</si>
  <si>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</si>
  <si>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</si>
  <si>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</si>
  <si>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</si>
  <si>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</si>
  <si>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</si>
  <si>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</si>
  <si>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</si>
  <si>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</si>
  <si>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</si>
  <si>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</si>
  <si>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</si>
  <si>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</si>
  <si>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</si>
  <si>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</si>
  <si>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</si>
  <si>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</si>
  <si>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</si>
  <si>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</si>
  <si>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</si>
  <si>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</si>
  <si>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</si>
  <si>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</si>
  <si>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</si>
  <si>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</si>
  <si>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</si>
  <si>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</si>
  <si>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</si>
  <si>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</si>
  <si>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</si>
  <si>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</si>
  <si>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</si>
  <si>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</si>
  <si>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</si>
  <si>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</si>
  <si>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</si>
  <si>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</si>
  <si>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</si>
  <si>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</si>
  <si>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</si>
  <si>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</si>
  <si>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</si>
  <si>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</si>
  <si>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</si>
  <si>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</si>
  <si>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</si>
  <si>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</si>
  <si>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</si>
  <si>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</si>
  <si>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</si>
  <si>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</si>
  <si>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</si>
  <si>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</si>
  <si>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</si>
  <si>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</si>
  <si>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</si>
  <si>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</si>
  <si>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</si>
  <si>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</si>
  <si>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</si>
  <si>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</si>
  <si>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</si>
  <si>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</si>
  <si>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</si>
  <si>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</si>
  <si>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</si>
  <si>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</si>
  <si>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</si>
  <si>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</si>
  <si>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</si>
  <si>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</si>
  <si>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</si>
  <si>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</si>
  <si>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</si>
  <si>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</si>
  <si>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</si>
  <si>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</si>
  <si>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</si>
  <si>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</si>
  <si>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</si>
  <si>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</si>
  <si>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</si>
  <si>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</si>
  <si>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</si>
  <si>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</si>
  <si>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</si>
  <si>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</si>
  <si>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</si>
  <si>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</si>
  <si>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</si>
  <si>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</si>
  <si>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</si>
  <si>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</si>
  <si>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</si>
  <si>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</si>
  <si>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</si>
  <si>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</si>
  <si>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</si>
  <si>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</si>
  <si>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</si>
  <si>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</si>
  <si>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</si>
  <si>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</si>
  <si>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</si>
  <si>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</si>
  <si>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</si>
  <si>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</si>
  <si>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</si>
  <si>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</si>
  <si>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</si>
  <si>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</si>
  <si>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</si>
  <si>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</si>
  <si>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</si>
  <si>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</si>
  <si>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</si>
  <si>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</si>
  <si>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</si>
  <si>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</si>
  <si>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</si>
  <si>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</si>
  <si>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</si>
  <si>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</si>
  <si>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</si>
  <si>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</si>
  <si>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</si>
  <si>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</si>
  <si>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</si>
  <si>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</si>
  <si>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</si>
  <si>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</si>
  <si>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</si>
  <si>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</si>
  <si>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</si>
  <si>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</si>
  <si>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</si>
  <si>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</si>
  <si>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</si>
  <si>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</si>
  <si>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</si>
  <si>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</si>
  <si>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</si>
  <si>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</si>
  <si>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</si>
  <si>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</si>
  <si>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</si>
  <si>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</si>
  <si>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</si>
  <si>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</si>
  <si>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</si>
  <si>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</si>
  <si>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</si>
  <si>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</si>
  <si>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</si>
  <si>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</si>
  <si>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</si>
  <si>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</si>
  <si>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</si>
  <si>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</si>
  <si>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</si>
  <si>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</si>
  <si>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</si>
  <si>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</si>
  <si>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</si>
  <si>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</si>
  <si>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</si>
  <si>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</si>
  <si>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</si>
  <si>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</si>
  <si>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</si>
  <si>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</si>
  <si>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</si>
  <si>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</si>
  <si>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</si>
  <si>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</si>
  <si>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</si>
  <si>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</si>
  <si>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</si>
  <si>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</si>
  <si>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</si>
  <si>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</si>
  <si>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</si>
  <si>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</si>
  <si>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</si>
  <si>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</si>
  <si>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</si>
  <si>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</si>
  <si>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</si>
  <si>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</si>
  <si>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</si>
  <si>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</si>
  <si>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</si>
  <si>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</si>
  <si>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</si>
  <si>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</si>
  <si>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</si>
  <si>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</si>
  <si>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</si>
  <si>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</si>
  <si>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</si>
  <si>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</si>
  <si>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</si>
  <si>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</si>
  <si>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</si>
  <si>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</si>
  <si>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</si>
  <si>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</si>
  <si>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</si>
  <si>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</si>
  <si>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</si>
  <si>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</si>
  <si>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</si>
  <si>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</si>
  <si>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</si>
  <si>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</si>
  <si>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</si>
  <si>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</si>
  <si>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</si>
  <si>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</si>
  <si>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</si>
  <si>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</si>
  <si>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</si>
  <si>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</si>
  <si>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</si>
  <si>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</si>
  <si>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</si>
  <si>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</si>
  <si>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</si>
  <si>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</si>
  <si>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</si>
  <si>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</si>
  <si>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</si>
  <si>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</si>
  <si>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</si>
  <si>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</si>
  <si>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</si>
  <si>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</si>
  <si>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</si>
  <si>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</si>
  <si>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</si>
  <si>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</si>
  <si>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</si>
  <si>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</si>
  <si>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</si>
  <si>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</si>
  <si>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</si>
  <si>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</si>
  <si>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</si>
  <si>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</si>
  <si>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</si>
  <si>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</si>
  <si>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</si>
  <si>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</si>
  <si>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</si>
  <si>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</si>
  <si>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</si>
  <si>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</si>
  <si>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</si>
  <si>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</si>
  <si>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</si>
  <si>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</si>
  <si>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</si>
  <si>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</si>
  <si>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</si>
  <si>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</si>
  <si>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</si>
  <si>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</si>
  <si>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</si>
  <si>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</si>
  <si>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</si>
  <si>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</si>
  <si>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</si>
  <si>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</si>
  <si>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</si>
  <si>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</si>
  <si>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</si>
  <si>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</si>
  <si>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</si>
  <si>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</si>
  <si>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</si>
  <si>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</si>
  <si>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</si>
  <si>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</si>
  <si>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</si>
  <si>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</si>
  <si>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</si>
  <si>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</si>
  <si>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</si>
  <si>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</si>
  <si>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</si>
  <si>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</si>
  <si>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</si>
  <si>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</si>
  <si>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</si>
  <si>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</si>
  <si>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</si>
  <si>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</si>
  <si>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</si>
  <si>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</si>
  <si>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</si>
  <si>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</si>
  <si>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</si>
  <si>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</si>
  <si>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</si>
  <si>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</si>
  <si>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</si>
  <si>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</si>
  <si>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</si>
  <si>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</si>
  <si>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</si>
  <si>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</si>
  <si>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</si>
  <si>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</si>
  <si>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</si>
  <si>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</si>
  <si>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</si>
  <si>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</si>
  <si>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</si>
  <si>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</si>
  <si>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</si>
  <si>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</si>
  <si>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</si>
  <si>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</si>
  <si>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</si>
  <si>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</si>
  <si>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</si>
  <si>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</si>
  <si>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</si>
  <si>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</si>
  <si>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</si>
  <si>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</si>
  <si>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</si>
  <si>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</si>
  <si>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</si>
  <si>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</si>
  <si>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</si>
  <si>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</si>
  <si>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</si>
  <si>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</si>
  <si>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</si>
  <si>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</si>
  <si>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</si>
  <si>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</si>
  <si>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</si>
  <si>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</si>
  <si>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</si>
  <si>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</si>
  <si>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</si>
  <si>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</si>
  <si>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</si>
  <si>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</si>
  <si>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</si>
  <si>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</si>
  <si>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</si>
  <si>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</si>
  <si>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</si>
  <si>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</si>
  <si>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</si>
  <si>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</si>
  <si>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</si>
  <si>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</si>
  <si>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</si>
  <si>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</si>
  <si>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</si>
  <si>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</si>
  <si>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</si>
  <si>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</si>
  <si>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</si>
  <si>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</si>
  <si>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</si>
  <si>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</si>
  <si>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</si>
  <si>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</si>
  <si>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</si>
  <si>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</si>
  <si>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</si>
  <si>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</si>
  <si>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</si>
  <si>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</si>
  <si>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</si>
  <si>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</si>
  <si>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</si>
  <si>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</si>
  <si>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</si>
  <si>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</si>
  <si>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</si>
  <si>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</si>
  <si>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</si>
  <si>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</si>
  <si>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</si>
  <si>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</si>
  <si>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</si>
  <si>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</si>
  <si>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</si>
  <si>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</si>
  <si>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</si>
  <si>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</si>
  <si>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</si>
  <si>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</si>
  <si>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</si>
  <si>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</si>
  <si>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</si>
  <si>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</si>
  <si>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</si>
  <si>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</si>
  <si>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</si>
  <si>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</si>
  <si>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</si>
  <si>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</si>
  <si>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</si>
  <si>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</si>
  <si>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</si>
  <si>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</si>
  <si>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</si>
  <si>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</si>
  <si>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</si>
  <si>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</si>
  <si>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</si>
  <si>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</si>
  <si>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</si>
  <si>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</si>
  <si>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</si>
  <si>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</si>
  <si>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</si>
  <si>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</si>
  <si>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</si>
  <si>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</si>
  <si>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</si>
  <si>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</si>
  <si>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</si>
  <si>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</si>
  <si>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</si>
  <si>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</si>
  <si>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</si>
  <si>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</si>
  <si>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</si>
  <si>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</si>
  <si>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</si>
  <si>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</si>
  <si>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</si>
  <si>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</si>
  <si>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</si>
  <si>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</si>
  <si>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</si>
  <si>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</si>
  <si>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</si>
  <si>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</si>
  <si>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</si>
  <si>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</si>
  <si>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</si>
  <si>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</si>
  <si>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</si>
  <si>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</si>
  <si>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</si>
  <si>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</si>
  <si>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</si>
  <si>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</si>
  <si>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</si>
  <si>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</si>
  <si>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</si>
  <si>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</si>
  <si>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</si>
  <si>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</si>
  <si>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</si>
  <si>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</si>
  <si>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</si>
  <si>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</si>
  <si>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</si>
  <si>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</si>
  <si>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</si>
  <si>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</si>
  <si>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</si>
  <si>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</si>
  <si>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</si>
  <si>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</si>
  <si>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</si>
  <si>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</si>
  <si>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</si>
  <si>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</si>
  <si>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</si>
  <si>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</si>
  <si>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</si>
  <si>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</si>
  <si>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</si>
  <si>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</si>
  <si>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</si>
  <si>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</si>
  <si>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</si>
  <si>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</si>
  <si>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</si>
  <si>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</si>
  <si>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</si>
  <si>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</si>
  <si>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</si>
  <si>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</si>
  <si>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</si>
  <si>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</si>
  <si>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</si>
  <si>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</si>
  <si>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</si>
  <si>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</si>
  <si>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</si>
  <si>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</si>
  <si>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</si>
  <si>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</si>
  <si>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</si>
  <si>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</si>
  <si>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</si>
  <si>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</si>
  <si>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</si>
  <si>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</si>
  <si>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</si>
  <si>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</si>
  <si>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</si>
  <si>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</si>
  <si>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</si>
  <si>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</si>
  <si>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</si>
  <si>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</si>
  <si>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</si>
  <si>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</si>
  <si>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</si>
  <si>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</si>
  <si>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</si>
  <si>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</si>
  <si>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</si>
  <si>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</si>
  <si>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</si>
  <si>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</si>
  <si>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</si>
  <si>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</si>
  <si>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</si>
  <si>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</si>
  <si>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</si>
  <si>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</si>
  <si>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</si>
  <si>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</si>
  <si>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</si>
  <si>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</si>
  <si>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</si>
  <si>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</si>
  <si>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</si>
  <si>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</si>
  <si>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</si>
  <si>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</si>
  <si>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</si>
  <si>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</si>
  <si>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</si>
  <si>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</si>
  <si>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</si>
  <si>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</si>
  <si>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</si>
  <si>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</si>
  <si>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</si>
  <si>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</si>
  <si>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</si>
  <si>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</si>
  <si>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</si>
  <si>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</si>
  <si>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</si>
  <si>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</si>
  <si>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</si>
  <si>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</si>
  <si>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</si>
  <si>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</si>
  <si>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</si>
  <si>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</si>
  <si>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</si>
  <si>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</si>
  <si>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</si>
  <si>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</si>
  <si>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</si>
  <si>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</si>
  <si>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</si>
  <si>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</si>
  <si>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</si>
  <si>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</si>
  <si>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</si>
  <si>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</si>
  <si>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</si>
  <si>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</si>
  <si>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</si>
  <si>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</si>
  <si>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</si>
  <si>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</si>
  <si>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</si>
  <si>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</si>
  <si>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</si>
  <si>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</si>
  <si>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</si>
  <si>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</si>
  <si>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</si>
  <si>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</si>
  <si>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</si>
  <si>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</si>
  <si>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</si>
  <si>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</si>
  <si>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</si>
  <si>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</si>
  <si>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</si>
  <si>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</si>
  <si>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</si>
  <si>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</si>
  <si>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</si>
  <si>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</si>
  <si>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</si>
  <si>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</si>
  <si>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</si>
  <si>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</si>
  <si>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</si>
  <si>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</si>
  <si>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</si>
  <si>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</si>
  <si>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</si>
  <si>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</si>
  <si>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</si>
  <si>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</si>
  <si>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</si>
  <si>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</si>
  <si>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</si>
  <si>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</si>
  <si>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</si>
  <si>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</si>
  <si>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</si>
  <si>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</si>
  <si>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</si>
  <si>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</si>
  <si>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</si>
  <si>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</si>
  <si>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</si>
  <si>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</si>
  <si>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</si>
  <si>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</si>
  <si>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</si>
  <si>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</si>
  <si>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</si>
  <si>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</si>
  <si>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</si>
  <si>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</si>
  <si>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</si>
  <si>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</si>
  <si>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</si>
  <si>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</si>
  <si>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</si>
  <si>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</si>
  <si>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</si>
  <si>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</si>
  <si>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</si>
  <si>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</si>
  <si>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</si>
  <si>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</si>
  <si>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</si>
  <si>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</si>
  <si>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</si>
  <si>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</si>
  <si>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</si>
  <si>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</si>
  <si>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</si>
  <si>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</si>
  <si>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</si>
  <si>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</si>
  <si>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</si>
  <si>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</si>
  <si>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</si>
  <si>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</si>
  <si>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</si>
  <si>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</si>
  <si>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</si>
  <si>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</si>
  <si>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</si>
  <si>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</si>
  <si>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</si>
  <si>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</si>
  <si>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</si>
  <si>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</si>
  <si>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</si>
  <si>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</si>
  <si>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</si>
  <si>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</si>
  <si>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</si>
  <si>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</si>
  <si>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</si>
  <si>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</si>
  <si>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</si>
  <si>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</si>
  <si>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</si>
  <si>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</si>
  <si>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</si>
  <si>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</si>
  <si>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</si>
  <si>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</si>
  <si>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</si>
  <si>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</si>
  <si>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</si>
  <si>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</si>
  <si>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</si>
  <si>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</si>
  <si>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</si>
  <si>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</si>
  <si>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</si>
  <si>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</si>
  <si>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</si>
  <si>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</si>
  <si>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</si>
  <si>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</si>
  <si>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</si>
  <si>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</si>
  <si>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</si>
  <si>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</si>
  <si>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</si>
  <si>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</si>
  <si>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</si>
  <si>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</si>
  <si>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</si>
  <si>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</si>
  <si>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</si>
  <si>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</si>
  <si>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</si>
  <si>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</si>
  <si>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</si>
  <si>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</si>
  <si>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</si>
  <si>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</si>
  <si>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</si>
  <si>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</si>
  <si>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</si>
  <si>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</si>
  <si>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</si>
  <si>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</si>
  <si>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</si>
  <si>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</si>
  <si>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</si>
  <si>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</si>
  <si>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</si>
  <si>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</si>
  <si>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</si>
  <si>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</si>
  <si>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</si>
  <si>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</si>
  <si>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</si>
  <si>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</si>
  <si>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</si>
  <si>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</si>
  <si>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</si>
  <si>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</si>
  <si>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</si>
  <si>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</si>
  <si>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</si>
  <si>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</si>
  <si>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</si>
  <si>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</si>
  <si>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</si>
  <si>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</si>
  <si>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</si>
  <si>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</si>
  <si>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</si>
  <si>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</si>
  <si>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</si>
  <si>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</si>
  <si>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</si>
  <si>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</si>
  <si>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</si>
  <si>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</si>
  <si>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</si>
  <si>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</si>
  <si>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</si>
  <si>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</si>
  <si>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</si>
  <si>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</si>
  <si>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</si>
  <si>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</si>
  <si>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</si>
  <si>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</si>
  <si>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</si>
  <si>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</si>
  <si>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</si>
  <si>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</si>
  <si>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</si>
  <si>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</si>
  <si>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</si>
  <si>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</si>
  <si>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</si>
  <si>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</si>
  <si>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</si>
  <si>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</si>
  <si>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</si>
  <si>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</si>
  <si>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</si>
  <si>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</si>
  <si>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</si>
  <si>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</si>
  <si>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</si>
  <si>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</si>
  <si>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</si>
  <si>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</si>
  <si>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</si>
  <si>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</si>
  <si>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</si>
  <si>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</si>
  <si>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</si>
  <si>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</si>
  <si>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</si>
  <si>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</si>
  <si>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</si>
  <si>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</si>
  <si>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</si>
  <si>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</si>
  <si>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</si>
  <si>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</si>
  <si>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</si>
  <si>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</si>
  <si>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</si>
  <si>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</si>
  <si>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</si>
  <si>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</si>
  <si>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</si>
  <si>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</si>
  <si>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</si>
  <si>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</si>
  <si>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</si>
  <si>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</si>
  <si>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</si>
  <si>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</si>
  <si>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</si>
  <si>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</si>
  <si>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</si>
  <si>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</si>
  <si>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</si>
  <si>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</si>
  <si>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</si>
  <si>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</si>
  <si>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</si>
  <si>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</si>
  <si>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</si>
  <si>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</si>
  <si>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</si>
  <si>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</si>
  <si>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</si>
  <si>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</si>
  <si>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</si>
  <si>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</si>
  <si>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</si>
  <si>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</si>
  <si>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</si>
  <si>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</si>
  <si>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</si>
  <si>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</si>
  <si>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</si>
  <si>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</si>
  <si>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</si>
  <si>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</si>
  <si>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</si>
  <si>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</si>
  <si>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</si>
  <si>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</si>
  <si>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</si>
  <si>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</si>
  <si>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</si>
  <si>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</si>
  <si>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</si>
  <si>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</si>
  <si>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</si>
  <si>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</si>
  <si>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</si>
  <si>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</si>
  <si>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</si>
  <si>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</si>
  <si>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</si>
  <si>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</si>
  <si>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</si>
  <si>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</si>
  <si>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</si>
  <si>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</si>
  <si>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</si>
  <si>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</si>
  <si>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</si>
  <si>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</si>
  <si>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</si>
  <si>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</si>
  <si>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</si>
  <si>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</si>
  <si>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</si>
  <si>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</si>
  <si>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</si>
  <si>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</si>
  <si>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</si>
  <si>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</si>
  <si>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</si>
  <si>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</si>
  <si>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</si>
  <si>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</si>
  <si>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</si>
  <si>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</si>
  <si>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</si>
  <si>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</si>
  <si>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</si>
  <si>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</si>
  <si>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</si>
  <si>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</si>
  <si>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</si>
  <si>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</si>
  <si>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</si>
  <si>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</si>
  <si>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</si>
  <si>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</si>
  <si>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</si>
  <si>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</si>
  <si>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</si>
  <si>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</si>
  <si>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</si>
  <si>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</si>
  <si>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</si>
  <si>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</si>
  <si>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</si>
  <si>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</si>
  <si>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</si>
  <si>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</si>
  <si>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</si>
  <si>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</si>
  <si>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</si>
  <si>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</si>
  <si>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</si>
  <si>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</si>
  <si>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</si>
  <si>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</si>
  <si>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</si>
  <si>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</si>
  <si>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</si>
  <si>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</si>
  <si>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</si>
  <si>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</si>
  <si>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</si>
  <si>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</si>
  <si>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</si>
  <si>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</si>
  <si>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</si>
  <si>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</si>
  <si>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</si>
  <si>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</si>
  <si>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</si>
  <si>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</si>
  <si>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</si>
  <si>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</si>
  <si>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</si>
  <si>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</si>
  <si>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</si>
  <si>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</si>
  <si>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</si>
  <si>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</si>
  <si>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</si>
  <si>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</si>
  <si>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</si>
  <si>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</si>
  <si>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</si>
  <si>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</si>
  <si>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</si>
  <si>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</si>
  <si>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</si>
  <si>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</si>
  <si>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</si>
  <si>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</si>
  <si>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</si>
  <si>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</si>
  <si>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</si>
  <si>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</si>
  <si>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</si>
  <si>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</si>
  <si>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</si>
  <si>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</si>
  <si>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</si>
  <si>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</si>
  <si>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</si>
  <si>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</si>
  <si>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</si>
  <si>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</si>
  <si>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</si>
  <si>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</si>
  <si>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</si>
  <si>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</si>
  <si>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</si>
  <si>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</si>
  <si>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</si>
  <si>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</si>
  <si>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</si>
  <si>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</si>
  <si>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</si>
  <si>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</si>
  <si>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</si>
  <si>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</si>
  <si>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</si>
  <si>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</si>
  <si>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</si>
  <si>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</si>
  <si>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</si>
  <si>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</si>
  <si>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</si>
  <si>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</si>
  <si>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</si>
  <si>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</si>
  <si>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</si>
  <si>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</si>
  <si>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</si>
  <si>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</si>
  <si>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</si>
  <si>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</si>
  <si>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</si>
  <si>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</si>
  <si>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</si>
  <si>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</si>
  <si>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</si>
  <si>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</si>
  <si>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</si>
  <si>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</si>
  <si>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</si>
  <si>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</si>
  <si>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</si>
  <si>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</si>
  <si>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</si>
  <si>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</si>
  <si>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</si>
  <si>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</si>
  <si>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</si>
  <si>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</si>
  <si>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</si>
  <si>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</si>
  <si>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</si>
  <si>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</si>
  <si>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</si>
  <si>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</si>
  <si>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</si>
  <si>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</si>
  <si>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</si>
  <si>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</si>
  <si>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</si>
  <si>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</si>
  <si>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</si>
  <si>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</si>
  <si>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</si>
  <si>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</si>
  <si>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</si>
  <si>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</si>
  <si>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</si>
  <si>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</si>
  <si>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</si>
  <si>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</si>
  <si>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</si>
  <si>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</si>
  <si>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</si>
  <si>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</si>
  <si>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</si>
  <si>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</si>
  <si>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</si>
  <si>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</si>
  <si>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</si>
  <si>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</si>
  <si>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</si>
  <si>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</si>
  <si>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</si>
  <si>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</si>
  <si>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</si>
  <si>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</si>
  <si>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</si>
  <si>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</si>
  <si>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</si>
  <si>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</si>
  <si>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</si>
  <si>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</si>
  <si>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</si>
  <si>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</si>
  <si>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</si>
  <si>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</si>
  <si>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</si>
  <si>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</si>
  <si>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</si>
  <si>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</si>
  <si>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</si>
  <si>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</si>
  <si>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</si>
  <si>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</si>
  <si>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</si>
  <si>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</si>
  <si>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</si>
  <si>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</si>
  <si>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</si>
  <si>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</si>
  <si>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</si>
  <si>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</si>
  <si>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</si>
  <si>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</si>
  <si>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</si>
  <si>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</si>
  <si>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</si>
  <si>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</si>
  <si>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</si>
  <si>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</si>
  <si>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</si>
  <si>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</si>
  <si>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</si>
  <si>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</si>
  <si>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</si>
  <si>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</si>
  <si>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</si>
  <si>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</si>
  <si>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</si>
  <si>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</si>
  <si>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</si>
  <si>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</si>
  <si>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</si>
  <si>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</si>
  <si>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</si>
  <si>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</si>
  <si>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</si>
  <si>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</si>
  <si>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</si>
  <si>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</si>
  <si>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</si>
  <si>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</si>
  <si>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</si>
  <si>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</si>
  <si>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</si>
  <si>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</si>
  <si>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</si>
  <si>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</si>
  <si>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</si>
  <si>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</si>
  <si>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</si>
  <si>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</si>
  <si>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</si>
  <si>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</si>
  <si>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</si>
  <si>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</si>
  <si>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</si>
  <si>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</si>
  <si>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</si>
  <si>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</si>
  <si>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</si>
  <si>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</si>
  <si>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</si>
  <si>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</si>
  <si>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</si>
  <si>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</si>
  <si>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</si>
  <si>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</si>
  <si>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</si>
  <si>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</si>
  <si>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</si>
  <si>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</si>
  <si>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</si>
  <si>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</si>
  <si>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</si>
  <si>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</si>
  <si>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</si>
  <si>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</si>
  <si>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</si>
  <si>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</si>
  <si>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</si>
  <si>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</si>
  <si>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</si>
  <si>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</si>
  <si>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</si>
  <si>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</si>
  <si>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</si>
  <si>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</si>
  <si>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</si>
  <si>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</si>
  <si>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</si>
  <si>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</si>
  <si>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</si>
  <si>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</si>
  <si>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</si>
  <si>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</si>
  <si>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</si>
  <si>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</si>
  <si>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</si>
  <si>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</si>
  <si>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</si>
  <si>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</si>
  <si>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</si>
  <si>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</si>
  <si>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</si>
  <si>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</si>
  <si>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</si>
  <si>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</si>
  <si>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</si>
  <si>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</si>
  <si>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</si>
  <si>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</si>
  <si>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</si>
  <si>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</si>
  <si>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</si>
  <si>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</si>
  <si>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</si>
  <si>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</si>
  <si>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</si>
  <si>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</si>
  <si>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</si>
  <si>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</si>
  <si>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</si>
  <si>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</si>
  <si>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</si>
  <si>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</si>
  <si>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</si>
  <si>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</si>
  <si>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</si>
  <si>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</si>
  <si>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</si>
  <si>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</si>
  <si>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</si>
  <si>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</si>
  <si>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</si>
  <si>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</si>
  <si>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</si>
  <si>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</si>
  <si>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</si>
  <si>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</si>
  <si>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</si>
  <si>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</si>
  <si>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</si>
  <si>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</si>
  <si>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</si>
  <si>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</si>
  <si>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</si>
  <si>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</si>
  <si>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</si>
  <si>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</si>
  <si>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</si>
  <si>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</si>
  <si>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</si>
  <si>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</si>
  <si>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</si>
  <si>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</si>
  <si>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</si>
  <si>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</si>
  <si>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</si>
  <si>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</si>
  <si>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</si>
  <si>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</si>
  <si>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</si>
  <si>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</si>
  <si>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</si>
  <si>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</si>
  <si>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</si>
  <si>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</si>
  <si>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</si>
  <si>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</si>
  <si>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</si>
  <si>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</si>
  <si>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</si>
  <si>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</si>
  <si>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</si>
  <si>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</si>
  <si>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</si>
  <si>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</si>
  <si>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</si>
  <si>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</si>
  <si>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</si>
  <si>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</si>
  <si>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</si>
  <si>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</si>
  <si>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</si>
  <si>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</si>
  <si>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</si>
  <si>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</si>
  <si>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</si>
  <si>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</si>
  <si>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</si>
  <si>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</si>
  <si>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</si>
  <si>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</si>
  <si>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</si>
  <si>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</si>
  <si>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</si>
  <si>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</si>
  <si>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</si>
  <si>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</si>
  <si>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</si>
  <si>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</si>
  <si>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</si>
  <si>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</si>
  <si>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</si>
  <si>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</si>
  <si>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</si>
  <si>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</si>
  <si>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</si>
  <si>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</si>
  <si>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</si>
  <si>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</si>
  <si>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</si>
  <si>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</si>
  <si>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</si>
  <si>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</si>
  <si>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</si>
  <si>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</si>
  <si>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</si>
  <si>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</si>
  <si>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</si>
  <si>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</si>
  <si>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</si>
  <si>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</si>
  <si>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</si>
  <si>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</si>
  <si>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</si>
  <si>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</si>
  <si>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</si>
  <si>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</si>
  <si>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</si>
  <si>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</si>
  <si>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</si>
  <si>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</si>
  <si>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</si>
  <si>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</si>
  <si>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</si>
  <si>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</si>
  <si>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</si>
  <si>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</si>
  <si>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</si>
  <si>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</si>
  <si>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</si>
  <si>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</si>
  <si>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</si>
  <si>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</si>
  <si>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</si>
  <si>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</si>
  <si>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</si>
  <si>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</si>
  <si>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</si>
  <si>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</si>
  <si>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</si>
  <si>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</si>
  <si>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</si>
  <si>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</si>
  <si>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</si>
  <si>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</si>
  <si>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</si>
  <si>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</si>
  <si>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</si>
  <si>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</si>
  <si>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</si>
  <si>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</si>
  <si>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</si>
  <si>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</si>
  <si>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</si>
  <si>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</si>
  <si>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</si>
  <si>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</si>
  <si>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</si>
  <si>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</si>
  <si>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</si>
  <si>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</si>
  <si>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</si>
  <si>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</si>
  <si>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</si>
  <si>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</si>
  <si>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</si>
  <si>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</si>
  <si>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</si>
  <si>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</si>
  <si>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</si>
  <si>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</si>
  <si>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</si>
  <si>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</si>
  <si>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</si>
  <si>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</si>
  <si>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</si>
  <si>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</si>
  <si>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</si>
  <si>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</si>
  <si>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</si>
  <si>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</si>
  <si>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</si>
  <si>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</si>
  <si>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</si>
  <si>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</si>
  <si>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</si>
  <si>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</si>
  <si>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</si>
  <si>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</si>
  <si>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</si>
  <si>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</si>
  <si>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</si>
  <si>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</si>
  <si>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</si>
  <si>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</si>
  <si>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</si>
  <si>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</si>
  <si>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</si>
  <si>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</si>
  <si>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</si>
  <si>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</si>
  <si>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</si>
  <si>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</si>
  <si>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</si>
  <si>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</si>
  <si>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</si>
  <si>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</si>
  <si>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</si>
  <si>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</si>
  <si>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</si>
  <si>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</si>
  <si>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</si>
  <si>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</si>
  <si>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</si>
  <si>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</si>
  <si>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</si>
  <si>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</si>
  <si>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</si>
  <si>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</si>
  <si>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</si>
  <si>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</si>
  <si>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</si>
  <si>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</si>
  <si>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</si>
  <si>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</si>
  <si>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</si>
  <si>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</si>
  <si>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</si>
  <si>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</si>
  <si>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</si>
  <si>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</si>
  <si>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</si>
  <si>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</si>
  <si>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</si>
  <si>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</si>
  <si>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</si>
  <si>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</si>
  <si>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</si>
  <si>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</si>
  <si>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</si>
  <si>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</si>
  <si>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</si>
  <si>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</si>
  <si>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</si>
  <si>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</si>
  <si>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</si>
  <si>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</si>
  <si>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</si>
  <si>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</si>
  <si>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</si>
  <si>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</si>
  <si>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</si>
  <si>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</si>
  <si>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</si>
  <si>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</si>
  <si>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</si>
  <si>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</si>
  <si>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</si>
  <si>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</si>
  <si>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</si>
  <si>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</si>
  <si>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</si>
  <si>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</si>
  <si>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</si>
  <si>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</si>
  <si>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</si>
  <si>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</si>
  <si>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</si>
  <si>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</si>
  <si>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</si>
  <si>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</si>
  <si>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</si>
  <si>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</si>
  <si>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</si>
  <si>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</si>
  <si>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</si>
  <si>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</si>
  <si>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</si>
  <si>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</si>
  <si>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</si>
  <si>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</si>
  <si>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</si>
  <si>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</si>
  <si>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</si>
  <si>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</si>
  <si>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</si>
  <si>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</si>
  <si>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</si>
  <si>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</si>
  <si>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</si>
  <si>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</si>
  <si>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</si>
  <si>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</si>
  <si>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</si>
  <si>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</si>
  <si>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</si>
  <si>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</si>
  <si>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</si>
  <si>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</si>
  <si>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</si>
  <si>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</si>
  <si>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</si>
  <si>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</si>
  <si>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</si>
  <si>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</si>
  <si>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</si>
  <si>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</si>
  <si>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</si>
  <si>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</si>
  <si>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</si>
  <si>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</si>
  <si>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</si>
  <si>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</si>
  <si>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</si>
  <si>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</si>
  <si>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</si>
  <si>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</si>
  <si>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</si>
  <si>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</si>
  <si>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</si>
  <si>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</si>
  <si>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</si>
  <si>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</si>
  <si>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</si>
  <si>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</si>
  <si>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</si>
  <si>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</si>
  <si>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</si>
  <si>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</si>
  <si>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</si>
  <si>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</si>
  <si>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</si>
  <si>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</si>
  <si>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</si>
  <si>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</si>
  <si>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</si>
  <si>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</si>
  <si>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</si>
  <si>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</si>
  <si>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</si>
  <si>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</si>
  <si>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</si>
  <si>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</si>
  <si>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</si>
  <si>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</si>
  <si>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</si>
  <si>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</si>
  <si>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</si>
  <si>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</si>
  <si>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</si>
  <si>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</si>
  <si>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</si>
  <si>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</si>
  <si>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</si>
  <si>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</si>
  <si>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</si>
  <si>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</si>
  <si>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</si>
  <si>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</si>
  <si>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</si>
  <si>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</si>
  <si>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</si>
  <si>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</si>
  <si>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</si>
  <si>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</si>
  <si>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</si>
  <si>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</si>
  <si>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</si>
  <si>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</si>
  <si>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</si>
  <si>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</si>
  <si>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</si>
  <si>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</si>
  <si>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</si>
  <si>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</si>
  <si>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</si>
  <si>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</si>
  <si>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</si>
  <si>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</si>
  <si>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</si>
  <si>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</si>
  <si>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</si>
  <si>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</si>
  <si>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</si>
  <si>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</si>
  <si>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</si>
  <si>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</si>
  <si>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</si>
  <si>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</si>
  <si>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</si>
  <si>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</si>
  <si>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</si>
  <si>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</si>
  <si>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</si>
  <si>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</si>
  <si>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</si>
  <si>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</si>
  <si>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</si>
  <si>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</si>
  <si>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</si>
  <si>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</si>
  <si>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</si>
  <si>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</si>
  <si>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</si>
  <si>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</si>
  <si>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</si>
  <si>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</si>
  <si>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</si>
  <si>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</si>
  <si>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</si>
  <si>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</si>
  <si>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</si>
  <si>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</si>
  <si>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</si>
  <si>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</si>
  <si>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</si>
  <si>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</si>
  <si>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</si>
  <si>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</si>
  <si>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</si>
  <si>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</si>
  <si>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</si>
  <si>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</si>
  <si>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</si>
  <si>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</si>
  <si>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</si>
  <si>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</si>
  <si>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</si>
  <si>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</si>
  <si>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</si>
  <si>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</si>
  <si>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</si>
  <si>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</si>
  <si>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</si>
  <si>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</si>
  <si>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</si>
  <si>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</si>
  <si>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</si>
  <si>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</si>
  <si>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</si>
  <si>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</si>
  <si>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</si>
  <si>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</si>
  <si>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</si>
  <si>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</si>
  <si>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</si>
  <si>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</si>
  <si>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</si>
  <si>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</si>
  <si>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</si>
  <si>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</si>
  <si>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</si>
  <si>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</si>
  <si>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</si>
  <si>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</si>
  <si>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</si>
  <si>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</si>
  <si>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</si>
  <si>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</si>
  <si>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</si>
  <si>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</si>
  <si>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</si>
  <si>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</si>
  <si>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</si>
  <si>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</si>
  <si>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</si>
  <si>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</si>
  <si>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</si>
  <si>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</si>
  <si>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</si>
  <si>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</si>
  <si>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</si>
  <si>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</si>
  <si>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</si>
  <si>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</si>
  <si>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</si>
  <si>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</si>
  <si>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</si>
  <si>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</si>
  <si>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</si>
  <si>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</si>
  <si>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</si>
  <si>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</si>
  <si>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</si>
  <si>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</si>
  <si>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</si>
  <si>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</si>
  <si>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</si>
  <si>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</si>
  <si>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</si>
  <si>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</si>
  <si>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</si>
  <si>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</si>
  <si>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</si>
  <si>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</si>
  <si>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</si>
  <si>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</si>
  <si>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</si>
  <si>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</si>
  <si>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</si>
  <si>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</si>
  <si>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</si>
  <si>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</si>
  <si>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</si>
  <si>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</si>
  <si>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</si>
  <si>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</si>
  <si>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</si>
  <si>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</si>
  <si>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</si>
  <si>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</si>
  <si>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</si>
  <si>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</si>
  <si>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</si>
  <si>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</si>
  <si>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</si>
  <si>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</si>
  <si>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</si>
  <si>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</si>
  <si>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</si>
  <si>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</si>
  <si>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</si>
  <si>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</si>
  <si>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</si>
  <si>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</si>
  <si>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</si>
  <si>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</si>
  <si>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</si>
  <si>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</si>
  <si>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</si>
  <si>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</si>
  <si>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</si>
  <si>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</si>
  <si>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</si>
  <si>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</si>
  <si>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</si>
  <si>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</si>
  <si>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</si>
  <si>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</si>
  <si>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</si>
  <si>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</si>
  <si>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</si>
  <si>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</si>
  <si>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</si>
  <si>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</si>
  <si>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</si>
  <si>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</si>
  <si>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</si>
  <si>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</si>
  <si>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</si>
  <si>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</si>
  <si>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</si>
  <si>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</si>
  <si>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</si>
  <si>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</si>
  <si>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</si>
  <si>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</si>
  <si>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</si>
  <si>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</si>
  <si>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</si>
  <si>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</si>
  <si>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</si>
  <si>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</si>
  <si>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</si>
  <si>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</si>
  <si>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</si>
  <si>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</si>
  <si>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</si>
  <si>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</si>
  <si>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</si>
  <si>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</si>
  <si>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</si>
  <si>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</si>
  <si>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</si>
  <si>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</si>
  <si>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</si>
  <si>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</si>
  <si>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</si>
  <si>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</si>
  <si>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</si>
  <si>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</si>
  <si>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</si>
  <si>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</si>
  <si>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</si>
  <si>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</si>
  <si>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</si>
  <si>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</si>
  <si>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</si>
  <si>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</si>
  <si>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</si>
  <si>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</si>
  <si>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</si>
  <si>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</si>
  <si>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</si>
  <si>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</si>
  <si>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</si>
  <si>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</si>
  <si>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</si>
  <si>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</si>
  <si>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</si>
  <si>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</si>
  <si>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</si>
  <si>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</si>
  <si>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</si>
  <si>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</si>
  <si>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</si>
  <si>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</si>
  <si>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</si>
  <si>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</si>
  <si>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</si>
  <si>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</si>
  <si>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</si>
  <si>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</si>
  <si>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</si>
  <si>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</si>
  <si>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</si>
  <si>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</si>
  <si>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</si>
  <si>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</si>
  <si>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</si>
  <si>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</si>
  <si>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</si>
  <si>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</si>
  <si>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</si>
  <si>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</si>
  <si>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</si>
  <si>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</si>
  <si>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</si>
  <si>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</si>
  <si>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</si>
  <si>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</si>
  <si>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</si>
  <si>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</si>
  <si>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</si>
  <si>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</si>
  <si>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</si>
  <si>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</si>
  <si>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</si>
  <si>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</si>
  <si>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</si>
  <si>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</si>
  <si>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</si>
  <si>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</si>
  <si>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</si>
  <si>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</si>
  <si>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</si>
  <si>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</si>
  <si>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</si>
  <si>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</si>
  <si>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</si>
  <si>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</si>
  <si>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</si>
  <si>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</si>
  <si>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</si>
  <si>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</si>
  <si>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</si>
  <si>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</si>
  <si>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</si>
  <si>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</si>
  <si>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</si>
  <si>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</si>
  <si>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</si>
  <si>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</si>
  <si>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</si>
  <si>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</si>
  <si>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</si>
  <si>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</si>
  <si>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</si>
  <si>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</si>
  <si>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</si>
  <si>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</si>
  <si>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</si>
  <si>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</si>
  <si>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</si>
  <si>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</si>
  <si>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</si>
  <si>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</si>
  <si>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</si>
  <si>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</si>
  <si>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</si>
  <si>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</si>
  <si>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</si>
  <si>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</si>
  <si>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</si>
  <si>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</si>
  <si>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</si>
  <si>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</si>
  <si>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</si>
  <si>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</si>
  <si>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</si>
  <si>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</si>
  <si>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</si>
  <si>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</si>
  <si>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</si>
  <si>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</si>
  <si>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</si>
  <si>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</si>
  <si>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</si>
  <si>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</si>
  <si>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</si>
  <si>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</si>
  <si>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</si>
  <si>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</si>
  <si>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</si>
  <si>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</si>
  <si>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</si>
  <si>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</si>
  <si>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</si>
  <si>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</si>
  <si>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</si>
  <si>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</si>
  <si>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</si>
  <si>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</si>
  <si>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</si>
  <si>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</si>
  <si>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</si>
  <si>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</si>
  <si>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</si>
  <si>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</si>
  <si>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</si>
  <si>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</si>
  <si>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</si>
  <si>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</si>
  <si>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</si>
  <si>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</si>
  <si>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</si>
  <si>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</si>
  <si>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</si>
  <si>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</si>
  <si>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</si>
  <si>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</si>
  <si>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</si>
  <si>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</si>
  <si>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</si>
  <si>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</si>
  <si>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</si>
  <si>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</si>
  <si>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</si>
  <si>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</si>
  <si>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</si>
  <si>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</si>
  <si>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</si>
  <si>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</si>
  <si>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</si>
  <si>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</si>
  <si>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</si>
  <si>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</si>
  <si>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</si>
  <si>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</si>
  <si>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</si>
  <si>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</si>
  <si>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</si>
  <si>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</si>
  <si>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</si>
  <si>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</si>
  <si>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</si>
  <si>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</si>
  <si>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</si>
  <si>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</si>
  <si>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</si>
  <si>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</si>
  <si>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</si>
  <si>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</si>
  <si>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</si>
  <si>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</si>
  <si>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</si>
  <si>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</si>
  <si>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</si>
  <si>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</si>
  <si>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</si>
  <si>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</si>
  <si>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</si>
  <si>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</si>
  <si>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</si>
  <si>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</si>
  <si>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</si>
  <si>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</si>
  <si>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</si>
  <si>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</si>
  <si>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</si>
  <si>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</si>
  <si>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</si>
  <si>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</si>
  <si>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</si>
  <si>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</si>
  <si>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</si>
  <si>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</si>
  <si>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</si>
  <si>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</si>
  <si>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</si>
  <si>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</si>
  <si>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</si>
  <si>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</si>
  <si>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</si>
  <si>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</si>
  <si>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</si>
  <si>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</si>
  <si>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</si>
  <si>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</si>
  <si>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</si>
  <si>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</si>
  <si>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</si>
  <si>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</si>
  <si>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</si>
  <si>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</si>
  <si>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</si>
  <si>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</si>
  <si>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</si>
  <si>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</si>
  <si>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</si>
  <si>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</si>
  <si>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</si>
  <si>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</si>
  <si>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</si>
  <si>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</si>
  <si>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</si>
  <si>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</si>
  <si>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</si>
  <si>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</si>
  <si>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</si>
  <si>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</si>
  <si>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</si>
  <si>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</si>
  <si>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</si>
  <si>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</si>
  <si>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</si>
  <si>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</si>
  <si>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</si>
  <si>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</si>
  <si>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</si>
  <si>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</si>
  <si>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</si>
  <si>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</si>
  <si>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</si>
  <si>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</si>
  <si>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</si>
  <si>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</si>
  <si>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</si>
  <si>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</si>
  <si>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</si>
  <si>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</si>
  <si>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</si>
  <si>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</si>
  <si>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</si>
  <si>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</si>
  <si>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</si>
  <si>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</si>
  <si>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</si>
  <si>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</si>
  <si>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</si>
  <si>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</si>
  <si>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</si>
  <si>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</si>
  <si>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</si>
  <si>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</si>
  <si>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</si>
  <si>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</si>
  <si>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</si>
  <si>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</si>
  <si>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</si>
  <si>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</si>
  <si>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</si>
  <si>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</si>
  <si>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</si>
  <si>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</si>
  <si>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</si>
  <si>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</si>
  <si>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</si>
  <si>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</si>
  <si>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</si>
  <si>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</si>
  <si>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</si>
  <si>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</si>
  <si>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</si>
  <si>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</si>
  <si>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</si>
  <si>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</si>
  <si>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</si>
  <si>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</si>
  <si>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</si>
  <si>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</si>
  <si>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</si>
  <si>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</si>
  <si>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</si>
  <si>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</si>
  <si>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</si>
  <si>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</si>
  <si>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</si>
  <si>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</si>
  <si>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</si>
  <si>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</si>
  <si>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</si>
  <si>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</si>
  <si>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</si>
  <si>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</si>
  <si>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</si>
  <si>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</si>
  <si>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</si>
  <si>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</si>
  <si>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</si>
  <si>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</si>
  <si>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</si>
  <si>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</si>
  <si>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</si>
  <si>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</si>
  <si>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</si>
  <si>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</si>
  <si>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</si>
  <si>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</si>
  <si>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</si>
  <si>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</si>
  <si>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</si>
  <si>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</si>
  <si>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</si>
  <si>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</si>
  <si>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</si>
  <si>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</si>
  <si>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</si>
  <si>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</si>
  <si>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</si>
  <si>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</si>
  <si>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</si>
  <si>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</si>
  <si>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</si>
  <si>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</si>
  <si>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</si>
  <si>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</si>
  <si>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</si>
  <si>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</si>
  <si>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</si>
  <si>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</si>
  <si>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</si>
  <si>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</si>
  <si>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</si>
  <si>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</si>
  <si>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</si>
  <si>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</si>
  <si>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</si>
  <si>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</si>
  <si>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</si>
  <si>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</si>
  <si>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</si>
  <si>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</si>
  <si>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</si>
  <si>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</si>
  <si>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</si>
  <si>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</si>
  <si>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</si>
  <si>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</si>
  <si>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</si>
  <si>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</si>
  <si>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</si>
  <si>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</si>
  <si>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</si>
  <si>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</si>
  <si>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</si>
  <si>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</si>
  <si>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</si>
  <si>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</si>
  <si>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</si>
  <si>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</si>
  <si>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</si>
  <si>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</si>
  <si>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</si>
  <si>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</si>
  <si>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</si>
  <si>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</si>
  <si>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</si>
  <si>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</si>
  <si>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</si>
  <si>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</si>
  <si>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</si>
  <si>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</si>
  <si>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</si>
  <si>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</si>
  <si>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</si>
  <si>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</si>
  <si>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</si>
  <si>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</si>
  <si>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</si>
  <si>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</si>
  <si>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</si>
  <si>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</si>
  <si>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</si>
  <si>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</si>
  <si>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</si>
  <si>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</si>
  <si>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</si>
  <si>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</si>
  <si>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</si>
  <si>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</si>
  <si>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</si>
  <si>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</si>
  <si>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</si>
  <si>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</si>
  <si>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</si>
  <si>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</si>
  <si>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</si>
  <si>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</si>
  <si>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</si>
  <si>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</si>
  <si>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</si>
  <si>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</si>
  <si>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</si>
  <si>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</si>
  <si>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</si>
  <si>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</si>
  <si>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</si>
  <si>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</si>
  <si>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</si>
  <si>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</si>
  <si>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</si>
  <si>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</si>
  <si>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</si>
  <si>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</si>
  <si>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</si>
  <si>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</si>
  <si>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</si>
  <si>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</si>
  <si>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</si>
  <si>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</si>
  <si>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</si>
  <si>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</si>
  <si>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</si>
  <si>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</si>
  <si>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</si>
  <si>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</si>
  <si>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</si>
  <si>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</si>
  <si>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</si>
  <si>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</si>
  <si>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</si>
  <si>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</si>
  <si>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</si>
  <si>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</si>
  <si>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</si>
  <si>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</si>
  <si>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</si>
  <si>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</si>
  <si>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</si>
  <si>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</si>
  <si>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</si>
  <si>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</si>
  <si>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</si>
  <si>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</si>
  <si>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</si>
  <si>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</si>
  <si>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</si>
  <si>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</si>
  <si>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</si>
  <si>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</si>
  <si>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</si>
  <si>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</si>
  <si>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</si>
  <si>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</si>
  <si>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</si>
  <si>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</si>
  <si>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</si>
  <si>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</si>
  <si>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</si>
  <si>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</si>
  <si>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</si>
  <si>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</si>
  <si>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</si>
  <si>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</si>
  <si>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</si>
  <si>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</si>
  <si>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</si>
  <si>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</si>
  <si>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</si>
  <si>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</si>
  <si>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</si>
  <si>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</si>
  <si>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</si>
  <si>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</si>
  <si>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</si>
  <si>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</si>
  <si>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</si>
  <si>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</si>
  <si>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</si>
  <si>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</si>
  <si>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</si>
  <si>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</si>
  <si>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</si>
  <si>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</si>
  <si>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</si>
  <si>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</si>
  <si>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</si>
  <si>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</si>
  <si>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</si>
  <si>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</si>
  <si>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</si>
  <si>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</si>
  <si>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</si>
  <si>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</si>
  <si>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</si>
  <si>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</si>
  <si>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</si>
  <si>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</si>
  <si>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</si>
  <si>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</si>
  <si>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</si>
  <si>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</si>
  <si>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</si>
  <si>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</si>
  <si>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</si>
  <si>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</si>
  <si>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</si>
  <si>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</si>
  <si>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</si>
  <si>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</si>
  <si>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</si>
  <si>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</si>
  <si>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</si>
  <si>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</si>
  <si>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</si>
  <si>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</si>
  <si>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</si>
  <si>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</si>
  <si>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</si>
  <si>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</si>
  <si>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</si>
  <si>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</si>
  <si>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</si>
  <si>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</si>
  <si>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</si>
  <si>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</si>
  <si>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</si>
  <si>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</si>
  <si>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</si>
  <si>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</si>
  <si>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</si>
  <si>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</si>
  <si>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</si>
  <si>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</si>
  <si>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</si>
  <si>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</si>
  <si>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</si>
  <si>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</si>
  <si>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</si>
  <si>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</si>
  <si>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</si>
  <si>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</si>
  <si>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</si>
  <si>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</si>
  <si>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</si>
  <si>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</si>
  <si>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</si>
  <si>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</si>
  <si>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</si>
  <si>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</si>
  <si>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</si>
  <si>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</si>
  <si>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</si>
  <si>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</si>
  <si>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</si>
  <si>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</si>
  <si>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</si>
  <si>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</si>
  <si>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</si>
  <si>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</si>
  <si>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</si>
  <si>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</si>
  <si>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</si>
  <si>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</si>
  <si>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</si>
  <si>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</si>
  <si>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</si>
  <si>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</si>
  <si>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</si>
  <si>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</si>
  <si>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</si>
  <si>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</si>
  <si>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</si>
  <si>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</si>
  <si>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</si>
  <si>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</si>
  <si>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</si>
  <si>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</si>
  <si>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</si>
  <si>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</si>
  <si>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</si>
  <si>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</si>
  <si>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</si>
  <si>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</si>
  <si>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</si>
  <si>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</si>
  <si>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</si>
  <si>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</si>
  <si>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</si>
  <si>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</si>
  <si>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</si>
  <si>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</si>
  <si>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</si>
  <si>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</si>
  <si>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</si>
  <si>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</si>
  <si>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</si>
  <si>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</si>
  <si>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</si>
  <si>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</si>
  <si>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</si>
  <si>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</si>
  <si>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</si>
  <si>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</si>
  <si>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</si>
  <si>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</si>
  <si>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</si>
  <si>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</si>
  <si>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</si>
  <si>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</si>
  <si>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</si>
  <si>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</si>
  <si>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</si>
  <si>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</si>
  <si>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</si>
  <si>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</si>
  <si>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</si>
  <si>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</si>
  <si>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</si>
  <si>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</si>
  <si>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</si>
  <si>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</si>
  <si>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</si>
  <si>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</si>
  <si>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</si>
  <si>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</si>
  <si>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</si>
  <si>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</si>
  <si>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</si>
  <si>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</si>
  <si>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</si>
  <si>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</si>
  <si>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</si>
  <si>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</si>
  <si>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</si>
  <si>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</si>
  <si>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</si>
  <si>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</si>
  <si>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</si>
  <si>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</si>
  <si>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</si>
  <si>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</si>
  <si>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</si>
  <si>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</si>
  <si>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</si>
  <si>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</si>
  <si>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</si>
  <si>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</si>
  <si>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</si>
  <si>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</si>
  <si>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</si>
  <si>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</si>
  <si>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</si>
  <si>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</si>
  <si>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</si>
  <si>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</si>
  <si>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</si>
  <si>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</si>
  <si>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</si>
  <si>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</si>
  <si>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</si>
  <si>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</si>
  <si>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</si>
  <si>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</si>
  <si>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</si>
  <si>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</si>
  <si>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</si>
  <si>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</si>
  <si>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</si>
  <si>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</si>
  <si>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</si>
  <si>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</si>
  <si>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</si>
  <si>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</si>
  <si>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</si>
  <si>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</si>
  <si>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</si>
  <si>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</si>
  <si>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</si>
  <si>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</si>
  <si>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</si>
  <si>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</si>
  <si>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</si>
  <si>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</si>
  <si>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</si>
  <si>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</si>
  <si>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</si>
  <si>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</si>
  <si>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</si>
  <si>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</si>
  <si>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</si>
  <si>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</si>
  <si>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</si>
  <si>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</si>
  <si>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</si>
  <si>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</si>
  <si>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</si>
  <si>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</si>
  <si>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</si>
  <si>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</si>
  <si>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</si>
  <si>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</si>
  <si>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</si>
  <si>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</si>
  <si>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</si>
  <si>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</si>
  <si>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</si>
  <si>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</si>
  <si>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</si>
  <si>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</si>
  <si>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</si>
  <si>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</si>
  <si>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</si>
  <si>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</si>
  <si>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</si>
  <si>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</si>
  <si>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</si>
  <si>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</si>
  <si>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</si>
  <si>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</si>
  <si>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</si>
  <si>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</si>
  <si>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</si>
  <si>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</si>
  <si>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</si>
  <si>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</si>
  <si>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</si>
  <si>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</si>
  <si>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</si>
  <si>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</si>
  <si>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</si>
  <si>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</si>
  <si>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</si>
  <si>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</si>
  <si>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</si>
  <si>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</si>
  <si>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</si>
  <si>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</si>
  <si>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</si>
  <si>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</si>
  <si>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</si>
  <si>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</si>
  <si>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</si>
  <si>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</si>
  <si>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</si>
  <si>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</si>
  <si>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</si>
  <si>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</si>
  <si>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</si>
  <si>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</si>
  <si>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</si>
  <si>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</si>
  <si>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</si>
  <si>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</si>
  <si>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</si>
  <si>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</si>
  <si>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</si>
  <si>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</si>
  <si>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</si>
  <si>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</si>
  <si>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</si>
  <si>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</si>
  <si>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</si>
  <si>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</si>
  <si>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</si>
  <si>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</si>
  <si>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</si>
  <si>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</si>
  <si>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</si>
  <si>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</si>
  <si>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</si>
  <si>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</si>
  <si>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</si>
  <si>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</si>
  <si>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</si>
  <si>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</si>
  <si>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</si>
  <si>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</si>
  <si>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</si>
  <si>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</si>
  <si>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</si>
  <si>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</si>
  <si>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</si>
  <si>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</si>
  <si>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</si>
  <si>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</si>
  <si>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</si>
  <si>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</si>
  <si>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</si>
  <si>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</si>
  <si>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</si>
  <si>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</si>
  <si>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</si>
  <si>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</si>
  <si>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</si>
  <si>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</si>
  <si>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</si>
  <si>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</si>
  <si>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</si>
  <si>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</si>
  <si>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</si>
  <si>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</si>
  <si>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</si>
  <si>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</si>
  <si>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</si>
  <si>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</si>
  <si>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</si>
  <si>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</si>
  <si>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</si>
  <si>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</si>
  <si>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</si>
  <si>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</si>
  <si>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</si>
  <si>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</si>
  <si>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</si>
  <si>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</si>
  <si>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</si>
  <si>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</si>
  <si>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</si>
  <si>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</si>
  <si>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</si>
  <si>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</si>
  <si>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</si>
  <si>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</si>
  <si>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</si>
  <si>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</si>
  <si>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</si>
  <si>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</si>
  <si>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</si>
  <si>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</si>
  <si>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</si>
  <si>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</si>
  <si>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</si>
  <si>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</si>
  <si>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</si>
  <si>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</si>
  <si>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</si>
  <si>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</si>
  <si>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</si>
  <si>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</si>
  <si>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</si>
  <si>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</si>
  <si>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</si>
  <si>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</si>
  <si>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</si>
  <si>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</si>
  <si>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</si>
  <si>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</si>
  <si>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</si>
  <si>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</si>
  <si>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</si>
  <si>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</si>
  <si>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</si>
  <si>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</si>
  <si>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</si>
  <si>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</si>
  <si>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</si>
  <si>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</si>
  <si>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</si>
  <si>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</si>
  <si>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</si>
  <si>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</si>
  <si>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</si>
  <si>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</si>
  <si>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</si>
  <si>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</si>
  <si>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</si>
  <si>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</si>
  <si>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</si>
  <si>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</si>
  <si>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</si>
  <si>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</si>
  <si>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</si>
  <si>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</si>
  <si>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</si>
  <si>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</si>
  <si>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</si>
  <si>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</si>
  <si>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</si>
  <si>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</si>
  <si>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</si>
  <si>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</si>
  <si>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</si>
  <si>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</si>
  <si>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</si>
  <si>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</si>
  <si>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</si>
  <si>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</si>
  <si>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</si>
  <si>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</si>
  <si>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</si>
  <si>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</si>
  <si>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</si>
  <si>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</si>
  <si>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</si>
  <si>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</si>
  <si>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</si>
  <si>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</si>
  <si>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</si>
  <si>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</si>
  <si>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</si>
  <si>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</si>
  <si>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</si>
  <si>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</si>
  <si>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</si>
  <si>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</si>
  <si>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</si>
  <si>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</si>
  <si>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</si>
  <si>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</si>
  <si>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</si>
  <si>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</si>
  <si>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</si>
  <si>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</si>
  <si>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</si>
  <si>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</si>
  <si>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</si>
  <si>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</si>
  <si>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</si>
  <si>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</si>
  <si>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</si>
  <si>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</si>
  <si>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</si>
  <si>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</si>
  <si>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</si>
  <si>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</si>
  <si>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</si>
  <si>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</si>
  <si>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</si>
  <si>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</si>
  <si>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</si>
  <si>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</si>
  <si>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</si>
  <si>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</si>
  <si>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</si>
  <si>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</si>
  <si>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</si>
  <si>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</si>
  <si>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</si>
  <si>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</si>
  <si>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</si>
  <si>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</si>
  <si>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</si>
  <si>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</si>
  <si>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</si>
  <si>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</si>
  <si>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</si>
  <si>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</si>
  <si>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</si>
  <si>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</si>
  <si>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</si>
  <si>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</si>
  <si>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</si>
  <si>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</si>
  <si>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</si>
  <si>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</si>
  <si>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</si>
  <si>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</si>
  <si>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</si>
  <si>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</si>
  <si>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</si>
  <si>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</si>
  <si>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</si>
  <si>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</si>
  <si>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</si>
  <si>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</si>
  <si>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</si>
  <si>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</si>
  <si>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</si>
  <si>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</si>
  <si>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</si>
  <si>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</si>
  <si>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</si>
  <si>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</si>
  <si>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</si>
  <si>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</si>
  <si>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</si>
  <si>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</si>
  <si>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</si>
  <si>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</si>
  <si>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</si>
  <si>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</si>
  <si>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</si>
  <si>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</si>
  <si>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</si>
  <si>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</si>
  <si>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</si>
  <si>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</si>
  <si>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</si>
  <si>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</si>
  <si>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</si>
  <si>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</si>
  <si>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</si>
  <si>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</si>
  <si>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</si>
  <si>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</si>
  <si>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</si>
  <si>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</si>
  <si>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</si>
  <si>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</si>
  <si>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</si>
  <si>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</si>
  <si>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</si>
  <si>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</si>
  <si>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</si>
  <si>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</si>
  <si>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</si>
  <si>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</si>
  <si>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</si>
  <si>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</si>
  <si>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</si>
  <si>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</si>
  <si>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</si>
  <si>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</si>
  <si>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</si>
  <si>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</si>
  <si>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</si>
  <si>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</si>
  <si>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</si>
  <si>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</si>
  <si>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</si>
  <si>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</si>
  <si>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</si>
  <si>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</si>
  <si>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</si>
  <si>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</si>
  <si>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</si>
  <si>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</si>
  <si>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</si>
  <si>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</si>
  <si>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</si>
  <si>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</si>
  <si>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</si>
  <si>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</si>
  <si>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</si>
  <si>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</si>
  <si>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</si>
  <si>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</si>
  <si>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</si>
  <si>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</si>
  <si>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</si>
  <si>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</si>
  <si>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</si>
  <si>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</si>
  <si>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</si>
  <si>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</si>
  <si>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</si>
  <si>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</si>
  <si>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</si>
  <si>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</si>
  <si>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</si>
  <si>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</si>
  <si>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</si>
  <si>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</si>
  <si>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</si>
  <si>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</si>
  <si>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</si>
  <si>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</si>
  <si>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</si>
  <si>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</si>
  <si>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</si>
  <si>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</si>
  <si>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</si>
  <si>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</si>
  <si>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</si>
  <si>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</si>
  <si>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</si>
  <si>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</si>
  <si>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</si>
  <si>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</si>
  <si>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</si>
  <si>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</si>
  <si>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</si>
  <si>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</si>
  <si>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</si>
  <si>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</si>
  <si>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</si>
  <si>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</si>
  <si>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</si>
  <si>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</si>
  <si>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</si>
  <si>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</si>
  <si>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</si>
  <si>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</si>
  <si>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</si>
  <si>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</si>
  <si>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</si>
  <si>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</si>
  <si>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</si>
  <si>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</si>
  <si>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</si>
  <si>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</si>
  <si>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</si>
  <si>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</si>
  <si>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</si>
  <si>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</si>
  <si>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</si>
  <si>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</si>
  <si>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</si>
  <si>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</si>
  <si>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</si>
  <si>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</si>
  <si>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</si>
  <si>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</si>
  <si>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</si>
  <si>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</si>
  <si>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</si>
  <si>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</si>
  <si>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</si>
  <si>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</si>
  <si>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</si>
  <si>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</si>
  <si>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</si>
  <si>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</si>
  <si>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</si>
  <si>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</si>
  <si>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</si>
  <si>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</si>
  <si>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</si>
  <si>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</si>
  <si>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</si>
  <si>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</si>
  <si>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</si>
  <si>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</si>
  <si>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</si>
  <si>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</si>
  <si>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</si>
  <si>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</si>
  <si>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</si>
  <si>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</si>
  <si>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</si>
  <si>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</si>
  <si>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</si>
  <si>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</si>
  <si>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</si>
  <si>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</si>
  <si>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</si>
  <si>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</si>
  <si>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</si>
  <si>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</si>
  <si>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</si>
  <si>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</si>
  <si>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</si>
  <si>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</si>
  <si>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</si>
  <si>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</si>
  <si>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</si>
  <si>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</si>
  <si>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</si>
  <si>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</si>
  <si>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</si>
  <si>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</si>
  <si>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</si>
  <si>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</si>
  <si>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</si>
  <si>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</si>
  <si>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</si>
  <si>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</si>
  <si>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</si>
  <si>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</si>
  <si>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</si>
  <si>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</si>
  <si>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</si>
  <si>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</si>
  <si>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</si>
  <si>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</si>
  <si>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</si>
  <si>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</si>
  <si>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</si>
  <si>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</si>
  <si>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</si>
  <si>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</si>
  <si>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</si>
  <si>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</si>
  <si>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</si>
  <si>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</si>
  <si>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</si>
  <si>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</si>
  <si>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</si>
  <si>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</si>
  <si>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</si>
  <si>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</si>
  <si>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</si>
  <si>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</si>
  <si>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</si>
  <si>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</si>
  <si>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</si>
  <si>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</si>
  <si>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</si>
  <si>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</si>
  <si>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</si>
  <si>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</si>
  <si>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</si>
  <si>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</si>
  <si>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</si>
  <si>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</si>
  <si>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</si>
  <si>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</si>
  <si>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</si>
  <si>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</si>
  <si>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</si>
  <si>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</si>
  <si>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</si>
  <si>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</si>
  <si>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</si>
  <si>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</si>
  <si>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</si>
  <si>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</si>
  <si>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</si>
  <si>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</si>
  <si>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</si>
  <si>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</si>
  <si>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</si>
  <si>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</si>
  <si>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</si>
  <si>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</si>
  <si>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</si>
  <si>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</si>
  <si>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</si>
  <si>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</si>
  <si>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</si>
  <si>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</si>
  <si>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</si>
  <si>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</si>
  <si>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</si>
  <si>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</si>
  <si>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</si>
  <si>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</si>
  <si>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</si>
  <si>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</si>
  <si>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</si>
  <si>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</si>
  <si>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</si>
  <si>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</si>
  <si>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</si>
  <si>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</si>
  <si>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</si>
  <si>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</si>
  <si>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</si>
  <si>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</si>
  <si>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</si>
  <si>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</si>
  <si>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</si>
  <si>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</si>
  <si>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</si>
  <si>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</si>
  <si>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</si>
  <si>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</si>
  <si>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</si>
  <si>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</si>
  <si>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</si>
  <si>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</si>
  <si>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</si>
  <si>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</si>
  <si>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</si>
  <si>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</si>
  <si>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</si>
  <si>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</si>
  <si>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</si>
  <si>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</si>
  <si>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</si>
  <si>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</si>
  <si>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</si>
  <si>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</si>
  <si>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</si>
  <si>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</si>
  <si>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</si>
  <si>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</si>
  <si>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</si>
  <si>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</si>
  <si>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</si>
  <si>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</si>
  <si>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</si>
  <si>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</si>
  <si>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</si>
  <si>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</si>
  <si>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</si>
  <si>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</si>
  <si>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</si>
  <si>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</si>
  <si>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</si>
  <si>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</si>
  <si>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</si>
  <si>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</si>
  <si>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</si>
  <si>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</si>
  <si>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</si>
  <si>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</si>
  <si>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</si>
  <si>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</si>
  <si>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</si>
  <si>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</si>
  <si>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</si>
  <si>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</si>
  <si>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</si>
  <si>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</si>
  <si>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</si>
  <si>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</si>
  <si>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</si>
  <si>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</si>
  <si>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</si>
  <si>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</si>
  <si>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</si>
  <si>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</si>
  <si>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</si>
  <si>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</si>
  <si>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</si>
  <si>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</si>
  <si>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</si>
  <si>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</si>
  <si>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</si>
  <si>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</si>
  <si>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</si>
  <si>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</si>
  <si>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</si>
  <si>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</si>
  <si>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</si>
  <si>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</si>
  <si>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</si>
  <si>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</si>
  <si>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</si>
  <si>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</si>
  <si>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</si>
  <si>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</si>
  <si>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</si>
  <si>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</si>
  <si>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</si>
  <si>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</si>
  <si>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</si>
  <si>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</si>
  <si>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</si>
  <si>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</si>
  <si>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</si>
  <si>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</si>
  <si>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</si>
  <si>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</si>
  <si>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</si>
  <si>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</si>
  <si>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</si>
  <si>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</si>
  <si>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</si>
  <si>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</si>
  <si>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</si>
  <si>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</si>
  <si>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</si>
  <si>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</si>
  <si>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</si>
  <si>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</si>
  <si>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</si>
  <si>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</si>
  <si>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</si>
  <si>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</si>
  <si>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</si>
  <si>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</si>
  <si>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</si>
  <si>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</si>
  <si>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</si>
  <si>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</si>
  <si>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</si>
  <si>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</si>
  <si>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</si>
  <si>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</si>
  <si>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</si>
  <si>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</si>
  <si>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</si>
  <si>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</si>
  <si>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</si>
  <si>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</si>
  <si>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</si>
  <si>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</si>
  <si>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</si>
  <si>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</si>
  <si>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</si>
  <si>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</si>
  <si>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</si>
  <si>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</si>
  <si>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</si>
  <si>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</si>
  <si>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</si>
  <si>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</si>
  <si>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</si>
  <si>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</si>
  <si>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</si>
  <si>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</si>
  <si>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</si>
  <si>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</si>
  <si>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</si>
  <si>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</si>
  <si>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</si>
  <si>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</si>
  <si>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</si>
  <si>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</si>
  <si>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</si>
  <si>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</si>
  <si>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</si>
  <si>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</si>
  <si>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</si>
  <si>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</si>
  <si>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</si>
  <si>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</si>
  <si>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</si>
  <si>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</si>
  <si>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</si>
  <si>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</si>
  <si>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</si>
  <si>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</si>
  <si>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</si>
  <si>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</si>
  <si>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</si>
  <si>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</si>
  <si>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</si>
  <si>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</si>
  <si>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</si>
  <si>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</si>
  <si>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</si>
  <si>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</si>
  <si>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</si>
  <si>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</si>
  <si>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</si>
  <si>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</si>
  <si>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</si>
  <si>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</si>
  <si>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</si>
  <si>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</si>
  <si>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</si>
  <si>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</si>
  <si>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</si>
  <si>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</si>
  <si>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</si>
  <si>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</si>
  <si>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</si>
  <si>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</si>
  <si>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</si>
  <si>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</si>
  <si>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</si>
  <si>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</si>
  <si>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</si>
  <si>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</si>
  <si>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</si>
  <si>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</si>
  <si>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</si>
  <si>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</si>
  <si>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</si>
  <si>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</si>
  <si>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</si>
  <si>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</si>
  <si>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</si>
  <si>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</si>
  <si>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</si>
  <si>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</si>
  <si>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</si>
  <si>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</si>
  <si>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</si>
  <si>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</si>
  <si>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</si>
  <si>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</si>
  <si>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</si>
  <si>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</si>
  <si>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</si>
  <si>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</si>
  <si>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</si>
  <si>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</si>
  <si>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</si>
  <si>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</si>
  <si>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</si>
  <si>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</si>
  <si>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</si>
  <si>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</si>
  <si>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</si>
  <si>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</si>
  <si>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</si>
  <si>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</si>
  <si>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</si>
  <si>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</si>
  <si>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</si>
  <si>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</si>
  <si>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</si>
  <si>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</si>
  <si>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</si>
  <si>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</si>
  <si>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</si>
  <si>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</si>
  <si>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</si>
  <si>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</si>
  <si>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</si>
  <si>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</si>
  <si>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</si>
  <si>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</si>
  <si>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</si>
  <si>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</si>
  <si>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</si>
  <si>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</si>
  <si>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</si>
  <si>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</si>
  <si>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</si>
  <si>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</si>
  <si>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</si>
  <si>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</si>
  <si>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</si>
  <si>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</si>
  <si>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</si>
  <si>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</si>
  <si>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</si>
  <si>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</si>
  <si>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</si>
  <si>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</si>
  <si>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</si>
  <si>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</si>
  <si>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</si>
  <si>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</si>
  <si>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</si>
  <si>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</si>
  <si>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</si>
  <si>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</si>
  <si>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</si>
  <si>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</si>
  <si>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</si>
  <si>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</si>
  <si>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</si>
  <si>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</si>
  <si>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</si>
  <si>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</si>
  <si>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</si>
  <si>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</si>
  <si>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</si>
  <si>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</si>
  <si>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</si>
  <si>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</si>
  <si>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</si>
  <si>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</si>
  <si>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</si>
  <si>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</si>
  <si>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</si>
  <si>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</si>
  <si>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</si>
  <si>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</si>
  <si>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</si>
  <si>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</si>
  <si>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</si>
  <si>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</si>
  <si>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</si>
  <si>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</si>
  <si>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</si>
  <si>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</si>
  <si>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</si>
  <si>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</si>
  <si>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</si>
  <si>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</si>
  <si>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</si>
  <si>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</si>
  <si>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</si>
  <si>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</si>
  <si>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</si>
  <si>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</si>
  <si>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</si>
  <si>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</si>
  <si>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</si>
  <si>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</si>
  <si>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</si>
  <si>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</si>
  <si>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</si>
  <si>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</si>
  <si>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</si>
  <si>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</si>
  <si>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</si>
  <si>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</si>
  <si>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</si>
  <si>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</si>
  <si>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</si>
  <si>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</si>
  <si>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</si>
  <si>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</si>
  <si>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</si>
  <si>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</si>
  <si>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</si>
  <si>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</si>
  <si>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</si>
  <si>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</si>
  <si>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</si>
  <si>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</si>
  <si>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</si>
  <si>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</si>
  <si>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</si>
  <si>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</si>
  <si>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</si>
  <si>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</si>
  <si>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</si>
  <si>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</si>
  <si>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</si>
  <si>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</si>
  <si>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</si>
  <si>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</si>
  <si>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</si>
  <si>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</si>
  <si>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</si>
  <si>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</si>
  <si>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</si>
  <si>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</si>
  <si>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</si>
  <si>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</si>
  <si>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</si>
  <si>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</si>
  <si>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</si>
  <si>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</si>
  <si>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</si>
  <si>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</si>
  <si>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</si>
  <si>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</si>
  <si>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</si>
  <si>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</si>
  <si>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</si>
  <si>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</si>
  <si>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</si>
  <si>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</si>
  <si>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</si>
  <si>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</si>
  <si>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</si>
  <si>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</si>
  <si>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</si>
  <si>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</si>
  <si>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</si>
  <si>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</si>
  <si>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</si>
  <si>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</si>
  <si>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</si>
  <si>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</si>
  <si>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</si>
  <si>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</si>
  <si>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</si>
  <si>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</si>
  <si>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</si>
  <si>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</si>
  <si>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</si>
  <si>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</si>
  <si>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</si>
  <si>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</si>
  <si>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</si>
  <si>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</si>
  <si>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</si>
  <si>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</si>
  <si>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</si>
  <si>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</si>
  <si>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</si>
  <si>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</si>
  <si>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</si>
  <si>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</si>
  <si>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</si>
  <si>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</si>
  <si>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</si>
  <si>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</si>
  <si>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</si>
  <si>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</si>
  <si>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</si>
  <si>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</si>
  <si>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</si>
  <si>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</si>
  <si>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</si>
  <si>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</si>
  <si>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</si>
  <si>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</si>
  <si>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</si>
  <si>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</si>
  <si>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</si>
  <si>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</si>
  <si>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</si>
  <si>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</si>
  <si>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</si>
  <si>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</si>
  <si>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</si>
  <si>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</si>
  <si>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</si>
  <si>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</si>
  <si>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</si>
  <si>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</si>
  <si>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</si>
  <si>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</si>
  <si>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</si>
  <si>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</si>
  <si>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</si>
  <si>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</si>
  <si>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</si>
  <si>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</si>
  <si>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</si>
  <si>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</si>
  <si>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</si>
  <si>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</si>
  <si>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</si>
  <si>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</si>
  <si>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</si>
  <si>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</si>
  <si>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</si>
  <si>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</si>
  <si>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</si>
  <si>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</si>
  <si>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</si>
  <si>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</si>
  <si>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</si>
  <si>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</si>
  <si>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</si>
  <si>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</si>
  <si>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</si>
  <si>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</si>
  <si>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</si>
  <si>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</si>
  <si>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</si>
  <si>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</si>
  <si>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</si>
  <si>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</si>
  <si>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</si>
  <si>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</si>
  <si>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</si>
  <si>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</si>
  <si>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</si>
  <si>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</si>
  <si>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</si>
  <si>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</si>
  <si>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</si>
  <si>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</si>
  <si>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</si>
  <si>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</si>
  <si>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</si>
  <si>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</si>
  <si>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</si>
  <si>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</si>
  <si>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</si>
  <si>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</si>
  <si>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</si>
  <si>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</si>
  <si>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</si>
  <si>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</si>
  <si>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</si>
  <si>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</si>
  <si>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</si>
  <si>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</si>
  <si>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</si>
  <si>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</si>
  <si>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</si>
  <si>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</si>
  <si>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</si>
  <si>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</si>
  <si>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</si>
  <si>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</si>
  <si>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</si>
  <si>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</si>
  <si>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</si>
  <si>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</si>
  <si>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</si>
  <si>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</si>
  <si>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</si>
  <si>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</si>
  <si>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</si>
  <si>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</si>
  <si>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</si>
  <si>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</si>
  <si>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</si>
  <si>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</si>
  <si>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</si>
  <si>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</si>
  <si>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</si>
  <si>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</si>
  <si>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</si>
  <si>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</si>
  <si>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</si>
  <si>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</si>
  <si>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</si>
  <si>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</si>
  <si>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</si>
  <si>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</si>
  <si>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</si>
  <si>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</si>
  <si>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</si>
  <si>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</si>
  <si>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</si>
  <si>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</si>
  <si>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</si>
  <si>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</si>
  <si>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</si>
  <si>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</si>
  <si>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</si>
  <si>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</si>
  <si>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</si>
  <si>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</si>
  <si>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</si>
  <si>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</si>
  <si>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</si>
  <si>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</si>
  <si>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</si>
  <si>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</si>
  <si>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</si>
  <si>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</si>
  <si>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</si>
  <si>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</si>
  <si>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</si>
  <si>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</si>
  <si>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</si>
  <si>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</si>
  <si>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</si>
  <si>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</si>
  <si>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</si>
  <si>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</si>
  <si>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</si>
  <si>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</si>
  <si>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</si>
  <si>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</si>
  <si>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</si>
  <si>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</si>
  <si>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</si>
  <si>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</si>
  <si>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</si>
  <si>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</si>
  <si>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</si>
  <si>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</si>
  <si>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</si>
  <si>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</si>
  <si>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</si>
  <si>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</si>
  <si>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</si>
  <si>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</si>
  <si>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</si>
  <si>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</si>
  <si>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</si>
  <si>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</si>
  <si>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</si>
  <si>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</si>
  <si>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</si>
  <si>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</si>
  <si>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</si>
  <si>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</si>
  <si>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</si>
  <si>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</si>
  <si>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</si>
  <si>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</si>
  <si>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</si>
  <si>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</si>
  <si>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</si>
  <si>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</si>
  <si>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</si>
  <si>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</si>
  <si>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</si>
  <si>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</si>
  <si>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</si>
  <si>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</si>
  <si>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</si>
  <si>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</si>
  <si>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</si>
  <si>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</si>
  <si>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</si>
  <si>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</si>
  <si>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</si>
  <si>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</si>
  <si>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</si>
  <si>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</si>
  <si>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</si>
  <si>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</si>
  <si>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</si>
  <si>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</si>
  <si>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</si>
  <si>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</si>
  <si>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</si>
  <si>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</si>
  <si>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</si>
  <si>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</si>
  <si>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</si>
  <si>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</si>
  <si>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</si>
  <si>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</si>
  <si>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</si>
  <si>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</si>
  <si>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</si>
  <si>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</si>
  <si>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</si>
  <si>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</si>
  <si>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</si>
  <si>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</si>
  <si>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</si>
  <si>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</si>
  <si>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</si>
  <si>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</si>
  <si>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</si>
  <si>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</si>
  <si>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</si>
  <si>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</si>
  <si>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</si>
  <si>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</si>
  <si>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</si>
  <si>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</si>
  <si>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</si>
  <si>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</si>
  <si>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</si>
  <si>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</si>
  <si>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</si>
  <si>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</si>
  <si>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</si>
  <si>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</si>
  <si>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</si>
  <si>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</si>
  <si>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</si>
  <si>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</si>
  <si>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</si>
  <si>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</si>
  <si>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</si>
  <si>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</si>
  <si>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</si>
  <si>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</si>
  <si>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</si>
  <si>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</si>
  <si>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</si>
  <si>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</si>
  <si>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</si>
  <si>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</si>
  <si>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</si>
  <si>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</si>
  <si>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</si>
  <si>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</si>
  <si>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</si>
  <si>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</si>
  <si>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</si>
  <si>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</si>
  <si>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</si>
  <si>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</si>
  <si>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</si>
  <si>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</si>
  <si>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</si>
  <si>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</si>
  <si>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</si>
  <si>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</si>
  <si>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</si>
  <si>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</si>
  <si>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</si>
  <si>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</si>
  <si>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</si>
  <si>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</si>
  <si>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</si>
  <si>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</si>
  <si>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</si>
  <si>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</si>
  <si>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</si>
  <si>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</si>
  <si>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</si>
  <si>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</si>
  <si>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</si>
  <si>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</si>
  <si>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</si>
  <si>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</si>
  <si>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</si>
  <si>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</si>
  <si>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</si>
  <si>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</si>
  <si>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</si>
  <si>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</si>
  <si>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</si>
  <si>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</si>
  <si>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</si>
  <si>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</si>
  <si>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</si>
  <si>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</si>
  <si>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</si>
  <si>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</si>
  <si>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</si>
  <si>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</si>
  <si>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</si>
  <si>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</si>
  <si>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</si>
  <si>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</si>
  <si>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</si>
  <si>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</si>
  <si>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</si>
  <si>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</si>
  <si>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</si>
  <si>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</si>
  <si>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</si>
  <si>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</si>
  <si>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</si>
  <si>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</si>
  <si>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</si>
  <si>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</si>
  <si>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</si>
  <si>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</si>
  <si>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</si>
  <si>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</si>
  <si>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</si>
  <si>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</si>
  <si>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</si>
  <si>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</si>
  <si>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</si>
  <si>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</si>
  <si>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</si>
  <si>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</si>
  <si>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</si>
  <si>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</si>
  <si>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</si>
  <si>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</si>
  <si>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</si>
  <si>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</si>
  <si>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</si>
  <si>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</si>
  <si>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</si>
  <si>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</si>
  <si>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</si>
  <si>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</si>
  <si>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</si>
  <si>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</si>
  <si>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</si>
  <si>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</si>
  <si>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</si>
  <si>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</si>
  <si>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</si>
  <si>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</si>
  <si>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</si>
  <si>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</si>
  <si>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</si>
  <si>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</si>
  <si>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</si>
  <si>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</si>
  <si>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</si>
  <si>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</si>
  <si>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</si>
  <si>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</si>
  <si>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</si>
  <si>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</si>
  <si>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</si>
  <si>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</si>
  <si>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</si>
  <si>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</si>
  <si>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</si>
  <si>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</si>
  <si>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</si>
  <si>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</si>
  <si>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</si>
  <si>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</si>
  <si>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</si>
  <si>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</si>
  <si>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</si>
  <si>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</si>
  <si>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</si>
  <si>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</si>
  <si>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</si>
  <si>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</si>
  <si>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</si>
  <si>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</si>
  <si>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</si>
  <si>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</si>
  <si>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</si>
  <si>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</si>
  <si>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</si>
  <si>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</si>
  <si>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</si>
  <si>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</si>
  <si>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</si>
  <si>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</si>
  <si>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</si>
  <si>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</si>
  <si>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</si>
  <si>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</si>
  <si>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</si>
  <si>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</si>
  <si>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</si>
  <si>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</si>
  <si>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</si>
  <si>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</si>
  <si>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</si>
  <si>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</si>
  <si>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</si>
  <si>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</si>
  <si>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</si>
  <si>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</si>
  <si>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</si>
  <si>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</si>
  <si>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</si>
  <si>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</si>
  <si>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</si>
  <si>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</si>
  <si>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</si>
  <si>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</si>
  <si>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</si>
  <si>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</si>
  <si>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</si>
  <si>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</si>
  <si>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</si>
  <si>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</si>
  <si>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</si>
  <si>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</si>
  <si>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</si>
  <si>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</si>
  <si>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</si>
  <si>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</si>
  <si>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</si>
  <si>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</si>
  <si>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</si>
  <si>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</si>
  <si>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</si>
  <si>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</si>
  <si>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</si>
  <si>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</si>
  <si>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</si>
  <si>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</si>
  <si>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</si>
  <si>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</si>
  <si>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</si>
  <si>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</si>
  <si>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</si>
  <si>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</si>
  <si>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</si>
  <si>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</si>
  <si>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</si>
  <si>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</si>
  <si>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</si>
  <si>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</si>
  <si>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</si>
  <si>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</si>
  <si>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</si>
  <si>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</si>
  <si>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</si>
  <si>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</si>
  <si>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</si>
  <si>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</si>
  <si>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</si>
  <si>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</si>
  <si>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</si>
  <si>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</si>
  <si>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</si>
  <si>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</si>
  <si>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</si>
  <si>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</si>
  <si>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</si>
  <si>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</si>
  <si>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</si>
  <si>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</si>
  <si>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</si>
  <si>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</si>
  <si>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</si>
  <si>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</si>
  <si>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</si>
  <si>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</si>
  <si>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</si>
  <si>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</si>
  <si>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</si>
  <si>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</si>
  <si>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</si>
  <si>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</si>
  <si>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</si>
  <si>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</si>
  <si>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</si>
  <si>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</si>
  <si>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</si>
  <si>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</si>
  <si>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</si>
  <si>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</si>
  <si>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</si>
  <si>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</si>
  <si>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</si>
  <si>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</si>
  <si>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</si>
  <si>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</si>
  <si>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</si>
  <si>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</si>
  <si>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</si>
  <si>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</si>
  <si>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</si>
  <si>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</si>
  <si>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</si>
  <si>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</si>
  <si>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</si>
  <si>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</si>
  <si>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</si>
  <si>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</si>
  <si>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</si>
  <si>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</si>
  <si>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</si>
  <si>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</si>
  <si>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</si>
  <si>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</si>
  <si>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</si>
  <si>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</si>
  <si>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</si>
  <si>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</si>
  <si>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</si>
  <si>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</si>
  <si>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</si>
  <si>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</si>
  <si>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</si>
  <si>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</si>
  <si>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</si>
  <si>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</si>
  <si>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</si>
  <si>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</si>
  <si>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</si>
  <si>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</si>
  <si>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</si>
  <si>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</si>
  <si>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</si>
  <si>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</si>
  <si>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</si>
  <si>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</si>
  <si>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</si>
  <si>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</si>
  <si>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</si>
  <si>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</si>
  <si>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</si>
  <si>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</si>
  <si>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</si>
  <si>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</si>
  <si>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</si>
  <si>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</si>
  <si>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</si>
  <si>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</si>
  <si>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</si>
  <si>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</si>
  <si>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</si>
  <si>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</si>
  <si>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</si>
  <si>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</si>
  <si>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</si>
  <si>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</si>
  <si>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</si>
  <si>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</si>
  <si>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</si>
  <si>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</si>
  <si>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</si>
  <si>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</si>
  <si>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</si>
  <si>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</si>
  <si>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</si>
  <si>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</si>
  <si>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</si>
  <si>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</si>
  <si>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</si>
  <si>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</si>
  <si>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</si>
  <si>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</si>
  <si>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</si>
  <si>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</si>
  <si>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</si>
  <si>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</si>
  <si>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</si>
  <si>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</si>
  <si>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</si>
  <si>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</si>
  <si>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</si>
  <si>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</si>
  <si>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</si>
  <si>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</si>
  <si>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</si>
  <si>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</si>
  <si>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</si>
  <si>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</si>
  <si>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</si>
  <si>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</si>
  <si>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</si>
  <si>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</si>
  <si>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</si>
  <si>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</si>
  <si>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</si>
  <si>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</si>
  <si>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</si>
  <si>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</si>
  <si>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</si>
  <si>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</si>
  <si>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</si>
  <si>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</si>
  <si>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</si>
  <si>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</si>
  <si>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</si>
  <si>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</si>
  <si>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</si>
  <si>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</si>
  <si>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</si>
  <si>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</si>
  <si>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</si>
  <si>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</si>
  <si>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</si>
  <si>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</si>
  <si>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</si>
  <si>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</si>
  <si>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</si>
  <si>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</si>
  <si>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</si>
  <si>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</si>
  <si>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</si>
  <si>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</si>
  <si>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</si>
  <si>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</si>
  <si>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</si>
  <si>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</si>
  <si>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</si>
  <si>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</si>
  <si>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</si>
  <si>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</si>
  <si>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</si>
  <si>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</si>
  <si>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</si>
  <si>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</si>
  <si>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</si>
  <si>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</si>
  <si>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</si>
  <si>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</si>
  <si>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</si>
  <si>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</si>
  <si>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</si>
  <si>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</si>
  <si>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</si>
  <si>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</si>
  <si>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</si>
  <si>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</si>
  <si>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</si>
  <si>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</si>
  <si>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</si>
  <si>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</si>
  <si>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</si>
  <si>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</si>
  <si>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</si>
  <si>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</si>
  <si>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</si>
  <si>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</si>
  <si>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</si>
  <si>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</si>
  <si>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</si>
  <si>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</si>
  <si>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</si>
  <si>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</si>
  <si>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</si>
  <si>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</si>
  <si>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</si>
  <si>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</si>
  <si>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</si>
  <si>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</si>
  <si>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</si>
  <si>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</si>
  <si>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</si>
  <si>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</si>
  <si>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</si>
  <si>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</si>
  <si>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</si>
  <si>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</si>
  <si>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</si>
  <si>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</si>
  <si>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</si>
  <si>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</si>
  <si>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</si>
  <si>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</si>
  <si>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</si>
  <si>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</si>
  <si>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</si>
  <si>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</si>
  <si>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</si>
  <si>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</si>
  <si>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</si>
  <si>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</si>
  <si>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</si>
  <si>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</si>
  <si>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</si>
  <si>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</si>
  <si>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</si>
  <si>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</si>
  <si>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</si>
  <si>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</si>
  <si>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</si>
  <si>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</si>
  <si>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</si>
  <si>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</si>
  <si>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</si>
  <si>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</si>
  <si>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</si>
  <si>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</si>
  <si>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</si>
  <si>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</si>
  <si>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</si>
  <si>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</si>
  <si>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</si>
  <si>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</si>
  <si>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</si>
  <si>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</si>
  <si>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</si>
  <si>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</si>
  <si>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</si>
  <si>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</si>
  <si>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</si>
  <si>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</si>
  <si>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</si>
  <si>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</si>
  <si>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</si>
  <si>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</si>
  <si>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</si>
  <si>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</si>
  <si>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</si>
  <si>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</si>
  <si>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</si>
  <si>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</si>
  <si>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</si>
  <si>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</si>
  <si>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</si>
  <si>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</si>
  <si>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</si>
  <si>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</si>
  <si>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</si>
  <si>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</si>
  <si>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</si>
  <si>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</si>
  <si>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</si>
  <si>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</si>
  <si>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</si>
  <si>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</si>
  <si>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</si>
  <si>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</si>
  <si>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</si>
  <si>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</si>
  <si>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</si>
  <si>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</si>
  <si>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</si>
  <si>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</si>
  <si>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</si>
  <si>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</si>
  <si>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</si>
  <si>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</si>
  <si>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</si>
  <si>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</si>
  <si>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</si>
  <si>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</si>
  <si>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</si>
  <si>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</si>
  <si>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</si>
  <si>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</si>
  <si>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</si>
  <si>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</si>
  <si>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</si>
  <si>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</si>
  <si>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</si>
  <si>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</si>
  <si>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</si>
  <si>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</si>
  <si>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</si>
  <si>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</si>
  <si>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</si>
  <si>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</si>
  <si>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</si>
  <si>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</si>
  <si>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</si>
  <si>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</si>
  <si>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</si>
  <si>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</si>
  <si>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</si>
  <si>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</si>
  <si>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</si>
  <si>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</si>
  <si>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</si>
  <si>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</si>
  <si>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</si>
  <si>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</si>
  <si>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</si>
  <si>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</si>
  <si>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</si>
  <si>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</si>
  <si>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</si>
  <si>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</si>
  <si>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</si>
  <si>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</si>
  <si>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</si>
  <si>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</si>
  <si>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</si>
  <si>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</si>
  <si>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</si>
  <si>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</si>
  <si>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</si>
  <si>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</si>
  <si>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</si>
  <si>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</si>
  <si>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</si>
  <si>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</si>
  <si>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</si>
  <si>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</si>
  <si>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</si>
  <si>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</si>
  <si>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</si>
  <si>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</si>
  <si>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</si>
  <si>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</si>
  <si>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</si>
  <si>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</si>
  <si>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</si>
  <si>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</si>
  <si>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</si>
  <si>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</si>
  <si>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</si>
  <si>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</si>
  <si>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</si>
  <si>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</si>
  <si>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</si>
  <si>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</si>
  <si>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</si>
  <si>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</si>
  <si>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</si>
  <si>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</si>
  <si>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</si>
  <si>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</si>
  <si>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</si>
  <si>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</si>
  <si>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</si>
  <si>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</si>
  <si>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</si>
  <si>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</si>
  <si>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</si>
  <si>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</si>
  <si>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</si>
  <si>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</si>
  <si>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</si>
  <si>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</si>
  <si>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</si>
  <si>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</si>
  <si>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</si>
  <si>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</si>
  <si>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</si>
  <si>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</si>
  <si>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</si>
  <si>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</si>
  <si>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</si>
  <si>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</si>
  <si>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</si>
  <si>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</si>
  <si>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</si>
  <si>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</si>
  <si>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</si>
  <si>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</si>
  <si>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</si>
  <si>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</si>
  <si>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</si>
  <si>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</si>
  <si>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</si>
  <si>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</si>
  <si>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</si>
  <si>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</si>
  <si>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</si>
  <si>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</si>
  <si>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</si>
  <si>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</si>
  <si>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</si>
  <si>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</si>
  <si>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</si>
  <si>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</si>
  <si>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</si>
  <si>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</si>
  <si>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</si>
  <si>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</si>
  <si>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</si>
  <si>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</si>
  <si>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</si>
  <si>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</si>
  <si>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</si>
  <si>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</si>
  <si>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</si>
  <si>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</si>
  <si>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</si>
  <si>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</si>
  <si>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</si>
  <si>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</si>
  <si>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</si>
  <si>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</si>
  <si>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</si>
  <si>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</si>
  <si>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</si>
  <si>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</si>
  <si>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</si>
  <si>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</si>
  <si>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</si>
  <si>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</si>
  <si>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</si>
  <si>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</si>
  <si>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</si>
  <si>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</si>
  <si>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</si>
  <si>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</si>
  <si>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</si>
  <si>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</si>
  <si>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</si>
  <si>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</si>
  <si>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</si>
  <si>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</si>
  <si>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</si>
  <si>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</si>
  <si>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</si>
  <si>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</si>
  <si>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</si>
  <si>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</si>
  <si>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</si>
  <si>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</si>
  <si>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</si>
  <si>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</si>
  <si>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</si>
  <si>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</si>
  <si>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</si>
  <si>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</si>
  <si>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</si>
  <si>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</si>
  <si>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</si>
  <si>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</si>
  <si>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</si>
  <si>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</si>
  <si>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</si>
  <si>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</si>
  <si>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</si>
  <si>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</si>
  <si>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</si>
  <si>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</si>
  <si>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</si>
  <si>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</si>
  <si>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</si>
  <si>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</si>
  <si>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</si>
  <si>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</si>
  <si>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</si>
  <si>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</si>
  <si>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</si>
  <si>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</si>
  <si>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</si>
  <si>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</si>
  <si>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</si>
  <si>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</si>
  <si>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</si>
  <si>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</si>
  <si>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</si>
  <si>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</si>
  <si>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</si>
  <si>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</si>
  <si>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</si>
  <si>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</si>
  <si>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</si>
  <si>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</si>
  <si>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</si>
  <si>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</si>
  <si>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</si>
  <si>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</si>
  <si>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</si>
  <si>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</si>
  <si>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</si>
  <si>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</si>
  <si>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</si>
  <si>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</si>
  <si>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</si>
  <si>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</si>
  <si>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</si>
  <si>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</si>
  <si>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</si>
  <si>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</si>
  <si>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</si>
  <si>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</si>
  <si>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</si>
  <si>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</si>
  <si>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</si>
  <si>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</si>
  <si>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</si>
  <si>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</si>
  <si>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</si>
  <si>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</si>
  <si>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</si>
  <si>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</si>
  <si>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</si>
  <si>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</si>
  <si>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</si>
  <si>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</si>
  <si>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</si>
  <si>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</si>
  <si>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</si>
  <si>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</si>
  <si>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</si>
  <si>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</si>
  <si>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</si>
  <si>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</si>
  <si>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</si>
  <si>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</si>
  <si>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</si>
  <si>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</si>
  <si>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</si>
  <si>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</si>
  <si>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</si>
  <si>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</si>
  <si>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</si>
  <si>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</si>
  <si>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</si>
  <si>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</si>
  <si>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</si>
  <si>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</si>
  <si>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</si>
  <si>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</si>
  <si>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</si>
  <si>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</si>
  <si>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</si>
  <si>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</si>
  <si>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</si>
  <si>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</si>
  <si>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</si>
  <si>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</si>
  <si>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</si>
  <si>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</si>
  <si>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</si>
  <si>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</si>
  <si>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</si>
  <si>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</si>
  <si>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</si>
  <si>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</si>
  <si>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</si>
  <si>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</si>
  <si>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</si>
  <si>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</si>
  <si>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</si>
  <si>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</si>
  <si>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</si>
  <si>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</si>
  <si>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</si>
  <si>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</si>
  <si>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</si>
  <si>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</si>
  <si>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</si>
  <si>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</si>
  <si>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</si>
  <si>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</si>
  <si>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</si>
  <si>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</si>
  <si>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</si>
  <si>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</si>
  <si>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</si>
  <si>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</si>
  <si>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</si>
  <si>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</si>
  <si>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</si>
  <si>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</si>
  <si>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</si>
  <si>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</si>
  <si>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</si>
  <si>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</si>
  <si>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</si>
  <si>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</si>
  <si>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</si>
  <si>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</si>
  <si>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</si>
  <si>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</si>
  <si>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</si>
  <si>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</si>
  <si>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</si>
  <si>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</si>
  <si>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</si>
  <si>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</si>
  <si>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</si>
  <si>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</si>
  <si>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</si>
  <si>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</si>
  <si>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</si>
  <si>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</si>
  <si>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</si>
  <si>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</si>
  <si>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</si>
  <si>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</si>
  <si>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</si>
  <si>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</si>
  <si>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</si>
  <si>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</si>
  <si>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</si>
  <si>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</si>
  <si>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</si>
  <si>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</si>
  <si>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</si>
  <si>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</si>
  <si>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</si>
  <si>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</si>
  <si>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</si>
  <si>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</si>
  <si>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</si>
  <si>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</si>
  <si>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</si>
  <si>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</si>
  <si>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</si>
  <si>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</si>
  <si>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</si>
  <si>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</si>
  <si>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</si>
  <si>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</si>
  <si>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</si>
  <si>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</si>
  <si>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</si>
  <si>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</si>
  <si>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</si>
  <si>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</si>
  <si>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</si>
  <si>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</si>
  <si>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</si>
  <si>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</si>
  <si>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</si>
  <si>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</si>
  <si>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</si>
  <si>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</si>
  <si>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</si>
  <si>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</si>
  <si>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</si>
  <si>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</si>
  <si>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</si>
  <si>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</si>
  <si>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</si>
  <si>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</si>
  <si>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</si>
  <si>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</si>
  <si>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</si>
  <si>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</si>
  <si>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</si>
  <si>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</si>
  <si>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</si>
  <si>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</si>
  <si>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</si>
  <si>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</si>
  <si>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</si>
  <si>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</si>
  <si>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</si>
  <si>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</si>
  <si>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</si>
  <si>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</si>
  <si>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</si>
  <si>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</si>
  <si>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</si>
  <si>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</si>
  <si>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</si>
  <si>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</si>
  <si>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</si>
  <si>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</si>
  <si>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</si>
  <si>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</si>
  <si>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</si>
  <si>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</si>
  <si>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</si>
  <si>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</si>
  <si>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</si>
  <si>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</si>
  <si>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</si>
  <si>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</si>
  <si>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</si>
  <si>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</si>
  <si>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</si>
  <si>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</si>
  <si>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</si>
  <si>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</si>
  <si>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</si>
  <si>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</si>
  <si>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</si>
  <si>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</si>
  <si>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</si>
  <si>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</si>
  <si>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</si>
  <si>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</si>
  <si>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</si>
  <si>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</si>
  <si>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</si>
  <si>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</si>
  <si>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</si>
  <si>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</si>
  <si>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</si>
  <si>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</si>
  <si>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</si>
  <si>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</si>
  <si>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</si>
  <si>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</si>
  <si>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</si>
  <si>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</si>
  <si>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</si>
  <si>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</si>
  <si>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</si>
  <si>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</si>
  <si>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</si>
  <si>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</si>
  <si>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</si>
  <si>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</si>
  <si>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</si>
  <si>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</si>
  <si>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</si>
  <si>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</si>
  <si>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</si>
  <si>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</si>
  <si>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</si>
  <si>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</si>
  <si>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</si>
  <si>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</si>
  <si>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</si>
  <si>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</si>
  <si>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</si>
  <si>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</si>
  <si>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</si>
  <si>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</si>
  <si>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</si>
  <si>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</si>
  <si>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</si>
  <si>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</si>
  <si>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</si>
  <si>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</si>
  <si>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</si>
  <si>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</si>
  <si>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</si>
  <si>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</si>
  <si>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</si>
  <si>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</si>
  <si>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</si>
  <si>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</si>
  <si>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</si>
  <si>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</si>
  <si>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</si>
  <si>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</si>
  <si>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</si>
  <si>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</si>
  <si>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</si>
  <si>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</si>
  <si>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</si>
  <si>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</si>
  <si>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</si>
  <si>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</si>
  <si>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</si>
  <si>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</si>
  <si>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</si>
  <si>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</si>
  <si>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</si>
  <si>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</si>
  <si>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</si>
  <si>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</si>
  <si>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</si>
  <si>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</si>
  <si>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</si>
  <si>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</si>
  <si>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</si>
  <si>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</si>
  <si>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</si>
  <si>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</si>
  <si>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</si>
  <si>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</si>
  <si>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</si>
  <si>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</si>
  <si>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</si>
  <si>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</si>
  <si>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</si>
  <si>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</si>
  <si>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</si>
  <si>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</si>
  <si>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</si>
  <si>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</si>
  <si>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</si>
  <si>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</si>
  <si>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</si>
  <si>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</si>
  <si>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</si>
  <si>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</si>
  <si>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</si>
  <si>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</si>
  <si>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</si>
  <si>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</si>
  <si>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</si>
  <si>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</si>
  <si>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</si>
  <si>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</si>
  <si>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</si>
  <si>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</si>
  <si>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</si>
  <si>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</si>
  <si>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</si>
  <si>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</si>
  <si>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</si>
  <si>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</si>
  <si>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</si>
  <si>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</si>
  <si>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</si>
  <si>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</si>
  <si>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</si>
  <si>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</si>
  <si>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</si>
  <si>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</si>
  <si>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</si>
  <si>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</si>
  <si>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</si>
  <si>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</si>
  <si>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</si>
  <si>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</si>
  <si>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</si>
  <si>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</si>
  <si>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</si>
  <si>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</si>
  <si>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</si>
  <si>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</si>
  <si>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</si>
  <si>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</si>
  <si>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</si>
  <si>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</si>
  <si>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</si>
  <si>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</si>
  <si>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</si>
  <si>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</si>
  <si>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</si>
  <si>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</si>
  <si>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</si>
  <si>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</si>
  <si>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</si>
  <si>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</si>
  <si>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</si>
  <si>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</si>
  <si>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</si>
  <si>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</si>
  <si>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</si>
  <si>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</si>
  <si>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</si>
  <si>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</si>
  <si>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</si>
  <si>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</si>
  <si>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</si>
  <si>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</si>
  <si>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</si>
  <si>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</si>
  <si>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</si>
  <si>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</si>
  <si>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</si>
  <si>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</si>
  <si>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</si>
  <si>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</si>
  <si>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</si>
  <si>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</si>
  <si>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</si>
  <si>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</si>
  <si>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</si>
  <si>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</si>
  <si>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</si>
  <si>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</si>
  <si>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</si>
  <si>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</si>
  <si>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</si>
  <si>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</si>
  <si>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</si>
  <si>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</si>
  <si>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</si>
  <si>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</si>
  <si>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</si>
  <si>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</si>
  <si>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</si>
  <si>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</si>
  <si>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</si>
  <si>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</si>
  <si>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</si>
  <si>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</si>
  <si>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</si>
  <si>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</si>
  <si>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</si>
  <si>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</si>
  <si>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</si>
  <si>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</si>
  <si>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</si>
  <si>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</si>
  <si>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</si>
  <si>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</si>
  <si>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</si>
  <si>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</si>
  <si>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</si>
  <si>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</si>
  <si>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</si>
  <si>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</si>
  <si>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</si>
  <si>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</si>
  <si>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</si>
  <si>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</si>
  <si>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</si>
  <si>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</si>
  <si>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</si>
  <si>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</si>
  <si>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</si>
  <si>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</si>
  <si>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</si>
  <si>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</si>
  <si>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</si>
  <si>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</si>
  <si>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</si>
  <si>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</si>
  <si>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</si>
  <si>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</si>
  <si>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</si>
  <si>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</si>
  <si>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</si>
  <si>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</si>
  <si>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</si>
  <si>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</si>
  <si>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</si>
  <si>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</si>
  <si>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</si>
  <si>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</si>
  <si>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</si>
  <si>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</si>
  <si>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</si>
  <si>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</si>
  <si>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</si>
  <si>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</si>
  <si>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</si>
  <si>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</si>
  <si>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</si>
  <si>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</si>
  <si>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</si>
  <si>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</si>
  <si>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</si>
  <si>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</si>
  <si>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</si>
  <si>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</si>
  <si>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</si>
  <si>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</si>
  <si>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</si>
  <si>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</si>
  <si>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</si>
  <si>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</si>
  <si>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</si>
  <si>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</si>
  <si>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</si>
  <si>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</si>
  <si>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</si>
  <si>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</si>
  <si>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</si>
  <si>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</si>
  <si>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</si>
  <si>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</si>
  <si>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</si>
  <si>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</si>
  <si>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</si>
  <si>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</si>
  <si>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</si>
  <si>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</si>
  <si>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</si>
  <si>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</si>
  <si>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</si>
  <si>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</si>
  <si>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</si>
  <si>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</si>
  <si>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</si>
  <si>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</si>
  <si>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</si>
  <si>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</si>
  <si>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</si>
  <si>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</si>
  <si>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</si>
  <si>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</si>
  <si>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</si>
  <si>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</si>
  <si>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</si>
  <si>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</si>
  <si>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</si>
  <si>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</si>
  <si>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</si>
  <si>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</si>
  <si>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</si>
  <si>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</si>
  <si>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</si>
  <si>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</si>
  <si>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</si>
  <si>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</si>
  <si>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</si>
  <si>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</si>
  <si>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</si>
  <si>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</si>
  <si>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</si>
  <si>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</si>
  <si>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</si>
  <si>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</si>
  <si>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</si>
  <si>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</si>
  <si>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</si>
  <si>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</si>
  <si>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</si>
  <si>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</si>
  <si>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</si>
  <si>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</si>
  <si>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</si>
  <si>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</si>
  <si>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</si>
  <si>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</si>
  <si>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</si>
  <si>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</si>
  <si>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</si>
  <si>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</si>
  <si>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</si>
  <si>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</si>
  <si>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</si>
  <si>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</si>
  <si>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</si>
  <si>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</si>
  <si>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</si>
  <si>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</si>
  <si>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</si>
  <si>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</si>
  <si>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</si>
  <si>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</si>
  <si>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</si>
  <si>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</si>
  <si>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</si>
  <si>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</si>
  <si>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</si>
  <si>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</si>
  <si>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</si>
  <si>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</si>
  <si>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</si>
  <si>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</si>
  <si>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</si>
  <si>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</si>
  <si>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</si>
  <si>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</si>
  <si>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</si>
  <si>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</si>
  <si>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</si>
  <si>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</si>
  <si>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</si>
  <si>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</si>
  <si>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</si>
  <si>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</si>
  <si>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</si>
  <si>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</si>
  <si>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</si>
  <si>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</si>
  <si>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</si>
  <si>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</si>
  <si>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</si>
  <si>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</si>
  <si>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</si>
  <si>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</si>
  <si>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</si>
  <si>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</si>
  <si>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</si>
  <si>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</si>
  <si>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</si>
  <si>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</si>
  <si>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</si>
  <si>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</si>
  <si>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</si>
  <si>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</si>
  <si>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</si>
  <si>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</si>
  <si>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</si>
  <si>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</si>
  <si>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</si>
  <si>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</si>
  <si>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</si>
  <si>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</si>
  <si>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</si>
  <si>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</si>
  <si>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</si>
  <si>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</si>
  <si>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</si>
  <si>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</si>
  <si>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</si>
  <si>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</si>
  <si>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</si>
  <si>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</si>
  <si>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</si>
  <si>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</si>
  <si>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</si>
  <si>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</si>
  <si>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</si>
  <si>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</si>
  <si>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</si>
  <si>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</si>
  <si>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</si>
  <si>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</si>
  <si>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</si>
  <si>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</si>
  <si>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</si>
  <si>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</si>
  <si>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</si>
  <si>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</si>
  <si>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</si>
  <si>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</si>
  <si>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</si>
  <si>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</si>
  <si>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</si>
  <si>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</si>
  <si>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</si>
  <si>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</si>
  <si>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</si>
  <si>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</si>
  <si>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</si>
  <si>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</si>
  <si>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</si>
  <si>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</si>
  <si>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</si>
  <si>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</si>
  <si>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</si>
  <si>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</si>
  <si>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</si>
  <si>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</si>
  <si>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</si>
  <si>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</si>
  <si>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</si>
  <si>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</si>
  <si>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</si>
  <si>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</si>
  <si>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</si>
  <si>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</si>
  <si>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</si>
  <si>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</si>
  <si>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</si>
  <si>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</si>
  <si>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</si>
  <si>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</si>
  <si>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</si>
  <si>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</si>
  <si>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</si>
  <si>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</si>
  <si>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</si>
  <si>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</si>
  <si>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</si>
  <si>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</si>
  <si>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</si>
  <si>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</si>
  <si>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</si>
  <si>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</si>
  <si>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</si>
  <si>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</si>
  <si>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</si>
  <si>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</si>
  <si>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</si>
  <si>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</si>
  <si>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</si>
  <si>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</si>
  <si>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</si>
  <si>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</si>
  <si>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</si>
  <si>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</si>
  <si>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</si>
  <si>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</si>
  <si>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</si>
  <si>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</si>
  <si>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</si>
  <si>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</si>
  <si>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</si>
  <si>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</si>
  <si>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</si>
  <si>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</si>
  <si>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</si>
  <si>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</si>
  <si>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</si>
  <si>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</si>
  <si>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</si>
  <si>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</si>
  <si>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</si>
  <si>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</si>
  <si>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</si>
  <si>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</si>
  <si>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</si>
  <si>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</si>
  <si>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</si>
  <si>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</si>
  <si>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</si>
  <si>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</si>
  <si>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</si>
  <si>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</si>
  <si>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</si>
  <si>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</si>
  <si>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</si>
  <si>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</si>
  <si>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</si>
  <si>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</si>
  <si>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</si>
  <si>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</si>
  <si>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</si>
  <si>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</si>
  <si>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</si>
  <si>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</si>
  <si>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</si>
  <si>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</si>
  <si>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</si>
  <si>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</si>
  <si>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</si>
  <si>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</si>
  <si>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</si>
  <si>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</si>
  <si>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</si>
  <si>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</si>
  <si>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</si>
  <si>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</si>
  <si>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</si>
  <si>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</si>
  <si>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</si>
  <si>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</si>
  <si>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</si>
  <si>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</si>
  <si>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</si>
  <si>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</si>
  <si>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</si>
  <si>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</si>
  <si>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</si>
  <si>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</si>
  <si>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</si>
  <si>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</si>
  <si>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</si>
  <si>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</si>
  <si>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</si>
  <si>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</si>
  <si>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</si>
  <si>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</si>
  <si>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</si>
  <si>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</si>
  <si>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</si>
  <si>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</si>
  <si>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</si>
  <si>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</si>
  <si>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</si>
  <si>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</si>
  <si>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</si>
  <si>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</si>
  <si>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</si>
  <si>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</si>
  <si>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</si>
  <si>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</si>
  <si>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</si>
  <si>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</si>
  <si>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</si>
  <si>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</si>
  <si>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</si>
  <si>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</si>
  <si>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</si>
  <si>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</si>
  <si>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</si>
  <si>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</si>
  <si>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</si>
  <si>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</si>
  <si>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</si>
  <si>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</si>
  <si>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</si>
  <si>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</si>
  <si>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</si>
  <si>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</si>
  <si>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</si>
  <si>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</si>
  <si>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</si>
  <si>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</si>
  <si>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</si>
  <si>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</si>
  <si>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</si>
  <si>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</si>
  <si>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</si>
  <si>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</si>
  <si>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</si>
  <si>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</si>
  <si>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</si>
  <si>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</si>
  <si>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</si>
  <si>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</si>
  <si>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</si>
  <si>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</si>
  <si>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</si>
  <si>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</si>
  <si>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</si>
  <si>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</si>
  <si>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</si>
  <si>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</si>
  <si>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</si>
  <si>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</si>
  <si>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</si>
  <si>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</si>
  <si>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</si>
  <si>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</si>
  <si>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</si>
  <si>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</si>
  <si>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</si>
  <si>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</si>
  <si>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</si>
  <si>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</si>
  <si>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</si>
  <si>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</si>
  <si>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</si>
  <si>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</si>
  <si>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</si>
  <si>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</si>
  <si>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</si>
  <si>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</si>
  <si>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</si>
  <si>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</si>
  <si>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</si>
  <si>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</si>
  <si>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</si>
  <si>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</si>
  <si>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</si>
  <si>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</si>
  <si>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</si>
  <si>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</si>
  <si>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</si>
  <si>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</si>
  <si>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</si>
  <si>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</si>
  <si>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</si>
  <si>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</si>
  <si>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</si>
  <si>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</si>
  <si>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</si>
  <si>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</si>
  <si>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</si>
  <si>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</si>
  <si>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</si>
  <si>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</si>
  <si>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</si>
  <si>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</si>
  <si>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</si>
  <si>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</si>
  <si>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</si>
  <si>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</si>
  <si>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</si>
  <si>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</si>
  <si>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</si>
  <si>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</si>
  <si>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</si>
  <si>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</si>
  <si>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</si>
  <si>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</si>
  <si>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</si>
  <si>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</si>
  <si>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</si>
  <si>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</si>
  <si>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</si>
  <si>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</si>
  <si>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</si>
  <si>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</si>
  <si>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</si>
  <si>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</si>
  <si>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</si>
  <si>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</si>
  <si>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</si>
  <si>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</si>
  <si>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</si>
  <si>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</si>
  <si>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</si>
  <si>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</si>
  <si>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</si>
  <si>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</si>
  <si>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</si>
  <si>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</si>
  <si>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</si>
  <si>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</si>
  <si>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</si>
  <si>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</si>
  <si>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</si>
  <si>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</si>
  <si>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</si>
  <si>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</si>
  <si>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</si>
  <si>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</si>
  <si>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</si>
  <si>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</si>
  <si>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</si>
  <si>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</si>
  <si>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</si>
  <si>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</si>
  <si>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</si>
  <si>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</si>
  <si>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</si>
  <si>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</si>
  <si>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</si>
  <si>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</si>
  <si>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</si>
  <si>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</si>
  <si>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</si>
  <si>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</si>
  <si>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</si>
  <si>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</si>
  <si>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</si>
  <si>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</si>
  <si>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</si>
  <si>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</si>
  <si>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</si>
  <si>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</si>
  <si>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</si>
  <si>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</si>
  <si>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</si>
  <si>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</si>
  <si>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</si>
  <si>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</si>
  <si>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</si>
  <si>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</si>
  <si>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</si>
  <si>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</si>
  <si>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</si>
  <si>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</si>
  <si>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</si>
  <si>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</si>
  <si>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</si>
  <si>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</si>
  <si>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</si>
  <si>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</si>
  <si>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</si>
  <si>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</si>
  <si>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</si>
  <si>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</si>
  <si>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</si>
  <si>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</si>
  <si>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</si>
  <si>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</si>
  <si>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</si>
  <si>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</si>
  <si>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</si>
  <si>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</si>
  <si>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</si>
  <si>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</si>
  <si>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</si>
  <si>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</si>
  <si>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</si>
  <si>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</si>
  <si>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</si>
  <si>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</si>
  <si>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</si>
  <si>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</si>
  <si>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</si>
  <si>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</si>
  <si>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</si>
  <si>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</si>
  <si>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</si>
  <si>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</si>
  <si>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</si>
  <si>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</si>
  <si>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</si>
  <si>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</si>
  <si>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</si>
  <si>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</si>
  <si>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</si>
  <si>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</si>
  <si>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</si>
  <si>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</si>
  <si>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</si>
  <si>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</si>
  <si>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</si>
  <si>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</si>
  <si>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</si>
  <si>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</si>
  <si>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</si>
  <si>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</si>
  <si>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</si>
  <si>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</si>
  <si>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</si>
  <si>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</si>
  <si>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</si>
  <si>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</si>
  <si>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</si>
  <si>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</si>
  <si>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</si>
  <si>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</si>
  <si>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</si>
  <si>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</si>
  <si>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</si>
  <si>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</si>
  <si>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</si>
  <si>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</si>
  <si>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</si>
  <si>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</si>
  <si>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</si>
  <si>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</si>
  <si>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</si>
  <si>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</si>
  <si>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</si>
  <si>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</si>
  <si>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</si>
  <si>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</si>
  <si>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</si>
  <si>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</si>
  <si>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</si>
  <si>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</si>
  <si>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</si>
  <si>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</si>
  <si>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</si>
  <si>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</si>
  <si>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</si>
  <si>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</si>
  <si>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</si>
  <si>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</si>
  <si>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</si>
  <si>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</si>
  <si>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</si>
  <si>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</si>
  <si>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</si>
  <si>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</si>
  <si>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</si>
  <si>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</si>
  <si>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</si>
  <si>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</si>
  <si>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</si>
  <si>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</si>
  <si>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</si>
  <si>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</si>
  <si>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</si>
  <si>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</si>
  <si>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</si>
  <si>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</si>
  <si>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</si>
  <si>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</si>
  <si>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</si>
  <si>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</si>
  <si>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</si>
  <si>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</si>
  <si>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</si>
  <si>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</si>
  <si>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</si>
  <si>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</si>
  <si>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</si>
  <si>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</si>
  <si>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</si>
  <si>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</si>
  <si>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</si>
  <si>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</si>
  <si>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</si>
  <si>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</si>
  <si>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</si>
  <si>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</si>
  <si>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</si>
  <si>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</si>
  <si>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</si>
  <si>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</si>
  <si>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</si>
  <si>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</si>
  <si>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</si>
  <si>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</si>
  <si>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</si>
  <si>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</si>
  <si>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</si>
  <si>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</si>
  <si>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</si>
  <si>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</si>
  <si>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</si>
  <si>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</si>
  <si>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</si>
  <si>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</si>
  <si>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</si>
  <si>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</si>
  <si>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</si>
  <si>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</si>
  <si>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</si>
  <si>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</si>
  <si>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</si>
  <si>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</si>
  <si>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</si>
  <si>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</si>
  <si>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</si>
  <si>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</si>
  <si>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</si>
  <si>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</si>
  <si>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</si>
  <si>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</si>
  <si>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</si>
  <si>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</si>
  <si>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</si>
  <si>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</si>
  <si>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</si>
  <si>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</si>
  <si>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</si>
  <si>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</si>
  <si>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</si>
  <si>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</si>
  <si>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</si>
  <si>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</si>
  <si>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</si>
  <si>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</si>
  <si>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</si>
  <si>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</si>
  <si>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</si>
  <si>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</si>
  <si>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</si>
  <si>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</si>
  <si>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</si>
  <si>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</si>
  <si>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</si>
  <si>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</si>
  <si>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</si>
  <si>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</si>
  <si>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</si>
  <si>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</si>
  <si>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</si>
  <si>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</si>
  <si>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</si>
  <si>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</si>
  <si>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</si>
  <si>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</si>
  <si>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</si>
  <si>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</si>
  <si>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</si>
  <si>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</si>
  <si>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</si>
  <si>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</si>
  <si>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</si>
  <si>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</si>
  <si>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</si>
  <si>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</si>
  <si>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</si>
  <si>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</si>
  <si>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</si>
  <si>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</si>
  <si>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</si>
  <si>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</si>
  <si>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</si>
  <si>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</si>
  <si>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</si>
  <si>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</si>
  <si>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</si>
  <si>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</si>
  <si>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</si>
  <si>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</si>
  <si>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</si>
  <si>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</si>
  <si>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</si>
  <si>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</si>
  <si>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</si>
  <si>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</si>
  <si>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</si>
  <si>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</si>
  <si>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</si>
  <si>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</si>
  <si>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</si>
  <si>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</si>
  <si>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</si>
  <si>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</si>
  <si>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</si>
  <si>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</si>
  <si>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</si>
  <si>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</si>
  <si>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</si>
  <si>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</si>
  <si>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</si>
  <si>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</si>
  <si>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</si>
  <si>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</si>
  <si>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</si>
  <si>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</si>
  <si>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</si>
  <si>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</si>
  <si>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</si>
  <si>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</si>
  <si>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</si>
  <si>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</si>
  <si>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</si>
  <si>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</si>
  <si>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</si>
  <si>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</si>
  <si>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</si>
  <si>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</si>
  <si>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</si>
  <si>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</si>
  <si>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</si>
  <si>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</si>
  <si>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</si>
  <si>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</si>
  <si>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</si>
  <si>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</si>
  <si>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</si>
  <si>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</si>
  <si>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</si>
  <si>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</si>
  <si>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</si>
  <si>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</si>
  <si>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</si>
  <si>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</si>
  <si>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</si>
  <si>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</si>
  <si>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</si>
  <si>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</si>
  <si>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</si>
  <si>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</si>
  <si>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</si>
  <si>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</si>
  <si>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</si>
  <si>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</si>
  <si>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</si>
  <si>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</si>
  <si>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</si>
  <si>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</si>
  <si>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</si>
  <si>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</si>
  <si>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</si>
  <si>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</si>
  <si>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</si>
  <si>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</si>
  <si>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</si>
  <si>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</si>
  <si>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</si>
  <si>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</si>
  <si>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</si>
  <si>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</si>
  <si>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</si>
  <si>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</si>
  <si>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</si>
  <si>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</si>
  <si>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</si>
  <si>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</si>
  <si>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</si>
  <si>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</si>
  <si>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</si>
  <si>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</si>
  <si>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</si>
  <si>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</si>
  <si>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</si>
  <si>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</si>
  <si>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</si>
  <si>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</si>
  <si>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</si>
  <si>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</si>
  <si>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</si>
  <si>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</si>
  <si>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</si>
  <si>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</si>
  <si>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</si>
  <si>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</si>
  <si>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</si>
  <si>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</si>
  <si>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</si>
  <si>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</si>
  <si>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</si>
  <si>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</si>
  <si>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</si>
  <si>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</si>
  <si>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</si>
  <si>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</si>
  <si>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</si>
  <si>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</si>
  <si>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</si>
  <si>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</si>
  <si>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</si>
  <si>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</si>
  <si>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</si>
  <si>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</si>
  <si>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</si>
  <si>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</si>
  <si>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</si>
  <si>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</si>
  <si>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</si>
  <si>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</si>
  <si>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</si>
  <si>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</si>
  <si>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</si>
  <si>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</si>
  <si>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</si>
  <si>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</si>
  <si>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</si>
  <si>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</si>
  <si>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</si>
  <si>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</si>
  <si>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</si>
  <si>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</si>
  <si>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</si>
  <si>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</si>
  <si>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</si>
  <si>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</si>
  <si>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</si>
  <si>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</si>
  <si>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</si>
  <si>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</si>
  <si>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</si>
  <si>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</si>
  <si>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</si>
  <si>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</si>
  <si>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</si>
  <si>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</si>
  <si>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</si>
  <si>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</si>
  <si>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</si>
  <si>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</si>
  <si>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</si>
  <si>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</si>
  <si>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</si>
  <si>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</si>
  <si>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</si>
  <si>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</si>
  <si>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</si>
  <si>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</si>
  <si>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</si>
  <si>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</si>
  <si>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</si>
  <si>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</si>
  <si>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</si>
  <si>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</si>
  <si>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</si>
  <si>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</si>
  <si>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</si>
  <si>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</si>
  <si>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</si>
  <si>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</si>
  <si>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</si>
  <si>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</si>
  <si>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</si>
  <si>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</si>
  <si>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</si>
  <si>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</si>
  <si>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</si>
  <si>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</si>
  <si>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</si>
  <si>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</si>
  <si>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</si>
  <si>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</si>
  <si>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</si>
  <si>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</si>
  <si>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</si>
  <si>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</si>
  <si>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</si>
  <si>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</si>
  <si>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</si>
  <si>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</si>
  <si>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</si>
  <si>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</si>
  <si>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</si>
  <si>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</si>
  <si>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</si>
  <si>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</si>
  <si>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</si>
  <si>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</si>
  <si>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</si>
  <si>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</si>
  <si>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</si>
  <si>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</si>
  <si>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</si>
  <si>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</si>
  <si>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</si>
  <si>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</si>
  <si>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</si>
  <si>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</si>
  <si>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</si>
  <si>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</si>
  <si>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</si>
  <si>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</si>
  <si>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</si>
  <si>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</si>
  <si>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</si>
  <si>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</si>
  <si>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</si>
  <si>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</si>
  <si>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</si>
  <si>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</si>
  <si>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</si>
  <si>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</si>
  <si>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</si>
  <si>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</si>
  <si>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</si>
  <si>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</si>
  <si>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</si>
  <si>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</si>
  <si>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</si>
  <si>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</si>
  <si>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</si>
  <si>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</si>
  <si>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</si>
  <si>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</si>
  <si>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</si>
  <si>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</si>
  <si>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</si>
  <si>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</si>
  <si>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</si>
  <si>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</si>
  <si>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</si>
  <si>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</si>
  <si>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</si>
  <si>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</si>
  <si>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</si>
  <si>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</si>
  <si>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</si>
  <si>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</si>
  <si>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</si>
  <si>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</si>
  <si>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</si>
  <si>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</si>
  <si>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</si>
  <si>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</si>
  <si>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</si>
  <si>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</si>
  <si>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</si>
  <si>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</si>
  <si>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</si>
  <si>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</si>
  <si>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</si>
  <si>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</si>
  <si>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</si>
  <si>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</si>
  <si>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</si>
  <si>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</si>
  <si>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</si>
  <si>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</si>
  <si>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</si>
  <si>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</si>
  <si>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</si>
  <si>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</si>
  <si>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</si>
  <si>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</si>
  <si>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</si>
  <si>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</si>
  <si>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</si>
  <si>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</si>
  <si>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</si>
  <si>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</si>
  <si>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</si>
  <si>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</si>
  <si>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</si>
  <si>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</si>
  <si>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</si>
  <si>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</si>
  <si>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</si>
  <si>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</si>
  <si>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</si>
  <si>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</si>
  <si>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</si>
  <si>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</si>
  <si>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</si>
  <si>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</si>
  <si>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</si>
  <si>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</si>
  <si>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</si>
  <si>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</si>
  <si>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</si>
  <si>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</si>
  <si>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</si>
  <si>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</si>
  <si>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</si>
  <si>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</si>
  <si>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</si>
  <si>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</si>
  <si>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</si>
  <si>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</si>
  <si>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</si>
  <si>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</si>
  <si>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</si>
  <si>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</si>
  <si>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</si>
  <si>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</si>
  <si>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</si>
  <si>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</si>
  <si>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</si>
  <si>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</si>
  <si>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</si>
  <si>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</si>
  <si>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</si>
  <si>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</si>
  <si>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</si>
  <si>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</si>
  <si>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</si>
  <si>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</si>
  <si>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</si>
  <si>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</si>
  <si>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</si>
  <si>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</si>
  <si>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</si>
  <si>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</si>
  <si>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</si>
  <si>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</si>
  <si>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</si>
  <si>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</si>
  <si>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</si>
  <si>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</si>
  <si>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</si>
  <si>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</si>
  <si>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</si>
  <si>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</si>
  <si>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</si>
  <si>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</si>
  <si>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</si>
  <si>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</si>
  <si>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</si>
  <si>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</si>
  <si>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</si>
  <si>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</si>
  <si>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</si>
  <si>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</si>
  <si>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</si>
  <si>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</si>
  <si>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</si>
  <si>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</si>
  <si>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</si>
  <si>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</si>
  <si>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</si>
  <si>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</si>
  <si>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</si>
  <si>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</si>
  <si>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</si>
  <si>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</si>
  <si>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</si>
  <si>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</si>
  <si>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</si>
  <si>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</si>
  <si>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</si>
  <si>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</si>
  <si>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</si>
  <si>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</si>
  <si>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</si>
  <si>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</si>
  <si>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</si>
  <si>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</si>
  <si>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</si>
  <si>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</si>
  <si>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</si>
  <si>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</si>
  <si>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</si>
  <si>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</si>
  <si>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</si>
  <si>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</si>
  <si>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</si>
  <si>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</si>
  <si>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</si>
  <si>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</si>
  <si>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</si>
  <si>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</si>
  <si>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</si>
  <si>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</si>
  <si>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</si>
  <si>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</si>
  <si>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</si>
  <si>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</si>
  <si>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</si>
  <si>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</si>
  <si>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</si>
  <si>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</si>
  <si>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</si>
  <si>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</si>
  <si>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</si>
  <si>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</si>
  <si>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</si>
  <si>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</si>
  <si>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</si>
  <si>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</si>
  <si>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</si>
  <si>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</si>
  <si>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</si>
  <si>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</si>
  <si>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</si>
  <si>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</si>
  <si>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</si>
  <si>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</si>
  <si>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</si>
  <si>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</si>
  <si>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</si>
  <si>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</si>
  <si>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</si>
  <si>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</si>
  <si>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</si>
  <si>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</si>
  <si>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</si>
  <si>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</si>
  <si>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</si>
  <si>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</si>
  <si>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</si>
  <si>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</si>
  <si>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</si>
  <si>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</si>
  <si>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</si>
  <si>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</si>
  <si>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</si>
  <si>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</si>
  <si>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</si>
  <si>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</si>
  <si>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</si>
  <si>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</si>
  <si>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</si>
  <si>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</si>
  <si>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</si>
  <si>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</si>
  <si>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</si>
  <si>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</si>
  <si>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</si>
  <si>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</si>
  <si>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</si>
  <si>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</si>
  <si>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</si>
  <si>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</si>
  <si>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</si>
  <si>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</si>
  <si>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</si>
  <si>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</si>
  <si>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</si>
  <si>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</si>
  <si>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</si>
  <si>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</si>
  <si>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</si>
  <si>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</si>
  <si>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</si>
  <si>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</si>
  <si>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</si>
  <si>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</si>
  <si>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</si>
  <si>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</si>
  <si>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</si>
  <si>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</si>
  <si>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</si>
  <si>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</si>
  <si>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</si>
  <si>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</si>
  <si>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</si>
  <si>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</si>
  <si>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</si>
  <si>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</si>
  <si>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</si>
  <si>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</si>
  <si>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</si>
  <si>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</si>
  <si>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</si>
  <si>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</si>
  <si>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</si>
  <si>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</si>
  <si>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</si>
  <si>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</si>
  <si>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</si>
  <si>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</si>
  <si>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</si>
  <si>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</si>
  <si>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</si>
  <si>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</si>
  <si>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</si>
  <si>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</si>
  <si>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</si>
  <si>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</si>
  <si>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</si>
  <si>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</si>
  <si>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</si>
  <si>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</si>
  <si>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</si>
  <si>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</si>
  <si>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</si>
  <si>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</si>
  <si>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</si>
  <si>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</si>
  <si>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</si>
  <si>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</si>
  <si>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</si>
  <si>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</si>
  <si>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</si>
  <si>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</si>
  <si>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</si>
  <si>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</si>
  <si>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</si>
  <si>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</si>
  <si>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</si>
  <si>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</si>
  <si>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</si>
  <si>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</si>
  <si>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</si>
  <si>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</si>
  <si>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</si>
  <si>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</si>
  <si>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</si>
  <si>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</si>
  <si>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</si>
  <si>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</si>
  <si>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</si>
  <si>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</si>
  <si>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</si>
  <si>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</si>
  <si>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</si>
  <si>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</si>
  <si>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</si>
  <si>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</si>
  <si>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</si>
  <si>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</si>
  <si>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</si>
  <si>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</si>
  <si>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</si>
  <si>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</si>
  <si>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</si>
  <si>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</si>
  <si>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</si>
  <si>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</si>
  <si>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</si>
  <si>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</si>
  <si>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</si>
  <si>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</si>
  <si>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</si>
  <si>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</si>
  <si>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</si>
  <si>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</si>
  <si>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</si>
  <si>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</si>
  <si>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</si>
  <si>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</si>
  <si>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</si>
  <si>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</si>
  <si>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</si>
  <si>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</si>
  <si>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</si>
  <si>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</si>
  <si>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</si>
  <si>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</si>
  <si>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</si>
  <si>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</si>
  <si>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</si>
  <si>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</si>
  <si>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</si>
  <si>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</si>
  <si>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</si>
  <si>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</si>
  <si>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</si>
  <si>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</si>
  <si>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</si>
  <si>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</si>
  <si>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</si>
  <si>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</si>
  <si>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</si>
  <si>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</si>
  <si>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</si>
  <si>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</si>
  <si>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</si>
  <si>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</si>
  <si>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</si>
  <si>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</si>
  <si>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</si>
  <si>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</si>
  <si>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</si>
  <si>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</si>
  <si>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</si>
  <si>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</si>
  <si>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</si>
  <si>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</si>
  <si>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</si>
  <si>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</si>
  <si>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</si>
  <si>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</si>
  <si>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</si>
  <si>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</si>
  <si>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</si>
  <si>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</si>
  <si>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</si>
  <si>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</si>
  <si>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</si>
  <si>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</si>
  <si>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</si>
  <si>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</si>
  <si>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</si>
  <si>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</si>
  <si>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</si>
  <si>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</si>
  <si>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</si>
  <si>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</si>
  <si>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</si>
  <si>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</si>
  <si>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</si>
  <si>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</si>
  <si>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</si>
  <si>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</si>
  <si>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</si>
  <si>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</si>
  <si>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</si>
  <si>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</si>
  <si>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</si>
  <si>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</si>
  <si>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</si>
  <si>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</si>
  <si>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</si>
  <si>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</si>
  <si>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</si>
  <si>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</si>
  <si>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</si>
  <si>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</si>
  <si>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</si>
  <si>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</si>
  <si>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</si>
  <si>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</si>
  <si>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</si>
  <si>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</si>
  <si>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</si>
  <si>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</si>
  <si>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</si>
  <si>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</si>
  <si>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</si>
  <si>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</si>
  <si>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</si>
  <si>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</si>
  <si>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</si>
  <si>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</si>
  <si>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</si>
  <si>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</si>
  <si>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</si>
  <si>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</si>
  <si>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</si>
  <si>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</si>
  <si>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</si>
  <si>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</si>
  <si>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</si>
  <si>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</si>
  <si>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</si>
  <si>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</si>
  <si>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</si>
  <si>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</si>
  <si>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</si>
  <si>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</si>
  <si>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</si>
  <si>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</si>
  <si>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</si>
  <si>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</si>
  <si>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</si>
  <si>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</si>
  <si>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</si>
  <si>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</si>
  <si>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</si>
  <si>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</si>
  <si>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</si>
  <si>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</si>
  <si>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</si>
  <si>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</si>
  <si>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</si>
  <si>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</si>
  <si>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</si>
  <si>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</si>
  <si>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</si>
  <si>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</si>
  <si>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</si>
  <si>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</si>
  <si>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</si>
  <si>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</si>
  <si>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</si>
  <si>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</si>
  <si>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</si>
  <si>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</si>
  <si>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</si>
  <si>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</si>
  <si>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</si>
  <si>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</si>
  <si>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</si>
  <si>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</si>
  <si>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</si>
  <si>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</si>
  <si>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</si>
  <si>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</si>
  <si>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</si>
  <si>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</si>
  <si>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</si>
  <si>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</si>
  <si>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</si>
  <si>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</si>
  <si>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</si>
  <si>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</si>
  <si>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</si>
  <si>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</si>
  <si>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</si>
  <si>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</si>
  <si>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</si>
  <si>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</si>
  <si>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</si>
  <si>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</si>
  <si>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</si>
  <si>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</si>
  <si>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</si>
  <si>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</si>
  <si>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</si>
  <si>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</si>
  <si>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</si>
  <si>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</si>
  <si>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</si>
  <si>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</si>
  <si>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</si>
  <si>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</si>
  <si>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</si>
  <si>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</si>
  <si>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</si>
  <si>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</si>
  <si>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</si>
  <si>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</si>
  <si>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</si>
  <si>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</si>
  <si>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</si>
  <si>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</si>
  <si>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</si>
  <si>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</si>
  <si>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</si>
  <si>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</si>
  <si>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</si>
  <si>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</si>
  <si>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</si>
  <si>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</si>
  <si>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</si>
  <si>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</si>
  <si>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</si>
  <si>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</si>
  <si>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</si>
  <si>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</si>
  <si>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</si>
  <si>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</si>
  <si>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</si>
  <si>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</si>
  <si>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</si>
  <si>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</si>
  <si>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</si>
  <si>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</si>
  <si>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</si>
  <si>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</si>
  <si>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</si>
  <si>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</si>
  <si>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</si>
  <si>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</si>
  <si>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</si>
  <si>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</si>
  <si>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</si>
  <si>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</si>
  <si>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</si>
  <si>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</si>
  <si>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</si>
  <si>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</si>
  <si>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</si>
  <si>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</si>
  <si>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</si>
  <si>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</si>
  <si>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</si>
  <si>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</si>
  <si>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</si>
  <si>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</si>
  <si>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</si>
  <si>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</si>
  <si>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</si>
  <si>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</si>
  <si>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</si>
  <si>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</si>
  <si>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</si>
  <si>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</si>
  <si>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</si>
  <si>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</si>
  <si>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</si>
  <si>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</si>
  <si>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</si>
  <si>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</si>
  <si>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</si>
  <si>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</si>
  <si>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</si>
  <si>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</si>
  <si>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</si>
  <si>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</si>
  <si>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</si>
  <si>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</si>
  <si>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</si>
  <si>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</si>
  <si>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</si>
  <si>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</si>
  <si>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</si>
  <si>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</si>
  <si>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</si>
  <si>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</si>
  <si>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</si>
  <si>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</si>
  <si>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</si>
  <si>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</si>
  <si>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</si>
  <si>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</si>
  <si>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</si>
  <si>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</si>
  <si>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</si>
  <si>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</si>
  <si>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</si>
  <si>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</si>
  <si>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</si>
  <si>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</si>
  <si>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</si>
  <si>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</si>
  <si>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</si>
  <si>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</si>
  <si>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</si>
  <si>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</si>
  <si>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</si>
  <si>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</si>
  <si>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</si>
  <si>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</si>
  <si>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</si>
  <si>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</si>
  <si>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</si>
  <si>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</si>
  <si>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</si>
  <si>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</si>
  <si>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</si>
  <si>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</si>
  <si>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</si>
  <si>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</si>
  <si>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</si>
  <si>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</si>
  <si>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</si>
  <si>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</si>
  <si>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</si>
  <si>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</si>
  <si>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</si>
  <si>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</si>
  <si>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</si>
  <si>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</si>
  <si>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</si>
  <si>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</si>
  <si>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</si>
  <si>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</si>
  <si>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</si>
  <si>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</si>
  <si>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</si>
  <si>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</si>
  <si>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</si>
  <si>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</si>
  <si>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</si>
  <si>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</si>
  <si>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</si>
  <si>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</si>
  <si>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</si>
  <si>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</si>
  <si>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</si>
  <si>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</si>
  <si>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</si>
  <si>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</si>
  <si>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</si>
  <si>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</si>
  <si>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</si>
  <si>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</si>
  <si>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</si>
  <si>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</si>
  <si>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</si>
  <si>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</si>
  <si>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</si>
  <si>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</si>
  <si>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</si>
  <si>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</si>
  <si>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</si>
  <si>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</si>
  <si>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</si>
  <si>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</si>
  <si>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</si>
  <si>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</si>
  <si>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</si>
  <si>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</si>
  <si>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</si>
  <si>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</si>
  <si>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</si>
  <si>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</si>
  <si>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</si>
  <si>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</si>
  <si>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</si>
  <si>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</si>
  <si>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</si>
  <si>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</si>
  <si>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</si>
  <si>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</si>
  <si>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</si>
  <si>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</si>
  <si>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</si>
  <si>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</si>
  <si>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</si>
  <si>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</si>
  <si>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</si>
  <si>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</si>
  <si>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</si>
  <si>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</si>
  <si>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</si>
  <si>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</si>
  <si>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</si>
  <si>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</si>
  <si>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</si>
  <si>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</si>
  <si>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</si>
  <si>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</si>
  <si>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</si>
  <si>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</si>
  <si>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</si>
  <si>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</si>
  <si>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</si>
  <si>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</si>
  <si>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</si>
  <si>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</si>
  <si>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</si>
  <si>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</si>
  <si>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</si>
  <si>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</si>
  <si>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</si>
  <si>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</si>
  <si>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</si>
  <si>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</si>
  <si>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</si>
  <si>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</si>
  <si>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</si>
  <si>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</si>
  <si>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</si>
  <si>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</si>
  <si>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</si>
  <si>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</si>
  <si>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</si>
  <si>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</si>
  <si>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</si>
  <si>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</si>
  <si>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</si>
  <si>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</si>
  <si>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</si>
  <si>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</si>
  <si>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</si>
  <si>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</si>
  <si>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</si>
  <si>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</si>
  <si>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</si>
  <si>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</si>
  <si>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</si>
  <si>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</si>
  <si>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</si>
  <si>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</si>
  <si>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</si>
  <si>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</si>
  <si>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</si>
  <si>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</si>
  <si>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</si>
  <si>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</si>
  <si>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</si>
  <si>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</si>
  <si>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</si>
  <si>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</si>
  <si>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</si>
  <si>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</si>
  <si>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</si>
  <si>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</si>
  <si>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</si>
  <si>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</si>
  <si>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</si>
  <si>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</si>
  <si>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</si>
  <si>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</si>
  <si>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</si>
  <si>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</si>
  <si>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</si>
  <si>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</si>
  <si>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</si>
  <si>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</si>
  <si>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</si>
  <si>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</si>
  <si>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</si>
  <si>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</si>
  <si>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</si>
  <si>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</si>
  <si>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</si>
  <si>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</si>
  <si>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</si>
  <si>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</si>
  <si>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</si>
  <si>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</si>
  <si>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</si>
  <si>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</si>
  <si>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</si>
  <si>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</si>
  <si>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</si>
  <si>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</si>
  <si>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</si>
  <si>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</si>
  <si>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</si>
  <si>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</si>
  <si>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</si>
  <si>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</si>
  <si>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</si>
  <si>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</si>
  <si>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</si>
  <si>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</si>
  <si>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</si>
  <si>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</si>
  <si>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</si>
  <si>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</si>
  <si>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</si>
  <si>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</si>
  <si>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</si>
  <si>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</si>
  <si>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</si>
  <si>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</si>
  <si>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</si>
  <si>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</si>
  <si>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</si>
  <si>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</si>
  <si>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</si>
  <si>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</si>
  <si>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</si>
  <si>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</si>
  <si>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</si>
  <si>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</si>
  <si>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</si>
  <si>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</si>
  <si>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</si>
  <si>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</si>
  <si>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</si>
  <si>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</si>
  <si>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</si>
  <si>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</si>
  <si>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</si>
  <si>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</si>
  <si>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</si>
  <si>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</si>
  <si>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</si>
  <si>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</si>
  <si>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</si>
  <si>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</si>
  <si>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</si>
  <si>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</si>
  <si>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</si>
  <si>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</si>
  <si>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</si>
  <si>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</si>
  <si>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</si>
  <si>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</si>
  <si>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</si>
  <si>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</si>
  <si>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</si>
  <si>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</si>
  <si>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</si>
  <si>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</si>
  <si>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</si>
  <si>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</si>
  <si>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</si>
  <si>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</si>
  <si>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</si>
  <si>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</si>
  <si>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</si>
  <si>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</si>
  <si>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</si>
  <si>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</si>
  <si>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</si>
  <si>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</si>
  <si>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</si>
  <si>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</si>
  <si>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</si>
  <si>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</si>
  <si>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</si>
  <si>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</si>
  <si>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</si>
  <si>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</si>
  <si>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</si>
  <si>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</si>
  <si>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</si>
  <si>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</si>
  <si>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</si>
  <si>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</si>
  <si>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</si>
  <si>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</si>
  <si>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</si>
  <si>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</si>
  <si>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</si>
  <si>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</si>
  <si>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</si>
  <si>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</si>
  <si>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</si>
  <si>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</si>
  <si>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</si>
  <si>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</si>
  <si>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</si>
  <si>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</si>
  <si>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</si>
  <si>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</si>
  <si>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</si>
  <si>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</si>
  <si>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</si>
  <si>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</si>
  <si>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</si>
  <si>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</si>
  <si>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</si>
  <si>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</si>
  <si>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</si>
  <si>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</si>
  <si>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</si>
  <si>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</si>
  <si>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</si>
  <si>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</si>
  <si>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</si>
  <si>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</si>
  <si>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</si>
  <si>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</si>
  <si>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</si>
  <si>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</si>
  <si>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</si>
  <si>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</si>
  <si>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</si>
  <si>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</si>
  <si>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</si>
  <si>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</si>
  <si>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</si>
  <si>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</si>
  <si>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</si>
  <si>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</si>
  <si>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</si>
  <si>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</si>
  <si>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</si>
  <si>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</si>
  <si>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</si>
  <si>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</si>
  <si>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</si>
  <si>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</si>
  <si>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</si>
  <si>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</si>
  <si>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</si>
  <si>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</si>
  <si>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</si>
  <si>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</si>
  <si>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</si>
  <si>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</si>
  <si>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</si>
  <si>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</si>
  <si>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</si>
  <si>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</si>
  <si>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</si>
  <si>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</si>
  <si>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</si>
  <si>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</si>
  <si>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</si>
  <si>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</si>
  <si>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</si>
  <si>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</si>
  <si>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</si>
  <si>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</si>
  <si>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</si>
  <si>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</si>
  <si>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</si>
  <si>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</si>
  <si>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</si>
  <si>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</si>
  <si>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</si>
  <si>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</si>
  <si>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</si>
  <si>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</si>
  <si>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</si>
  <si>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</si>
  <si>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</si>
  <si>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</si>
  <si>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</si>
  <si>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</si>
  <si>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</si>
  <si>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</si>
  <si>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</si>
  <si>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</si>
  <si>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</si>
  <si>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</si>
  <si>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</si>
  <si>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</si>
  <si>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</si>
  <si>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</si>
  <si>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</si>
  <si>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</si>
  <si>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</si>
  <si>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</si>
  <si>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</si>
  <si>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</si>
  <si>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</si>
  <si>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</si>
  <si>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</si>
  <si>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</si>
  <si>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</si>
  <si>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</si>
  <si>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</si>
  <si>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</si>
  <si>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</si>
  <si>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</si>
  <si>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</si>
  <si>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</si>
  <si>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</si>
  <si>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</si>
  <si>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</si>
  <si>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</si>
  <si>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</si>
  <si>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</si>
  <si>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</si>
  <si>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</si>
  <si>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</si>
  <si>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</si>
  <si>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</si>
  <si>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</si>
  <si>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</si>
  <si>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</si>
  <si>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</si>
  <si>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</si>
  <si>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</si>
  <si>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</si>
  <si>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</si>
  <si>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</si>
  <si>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</si>
  <si>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</si>
  <si>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</si>
  <si>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</si>
  <si>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</si>
  <si>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</si>
  <si>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</si>
  <si>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</si>
  <si>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</si>
  <si>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</si>
  <si>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</si>
  <si>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</si>
  <si>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</si>
  <si>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</si>
  <si>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</si>
  <si>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</si>
  <si>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</si>
  <si>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</si>
  <si>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</si>
  <si>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</si>
  <si>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</si>
  <si>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</si>
  <si>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</si>
  <si>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</si>
  <si>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</si>
  <si>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</si>
  <si>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</si>
  <si>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</si>
  <si>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</si>
  <si>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</si>
  <si>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</si>
  <si>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</si>
  <si>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</si>
  <si>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</si>
  <si>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</si>
  <si>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</si>
  <si>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</si>
  <si>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</si>
  <si>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</si>
  <si>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</si>
  <si>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</si>
  <si>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</si>
  <si>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</si>
  <si>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</si>
  <si>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</si>
  <si>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</si>
  <si>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</si>
  <si>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</si>
  <si>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</si>
  <si>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</si>
  <si>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</si>
  <si>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</si>
  <si>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</si>
  <si>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</si>
  <si>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</si>
  <si>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</si>
  <si>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</si>
  <si>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</si>
  <si>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</si>
  <si>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</si>
  <si>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</si>
  <si>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</si>
  <si>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</si>
  <si>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</si>
  <si>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</si>
  <si>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</si>
  <si>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</si>
  <si>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</si>
  <si>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</si>
  <si>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</si>
  <si>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</si>
  <si>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</si>
  <si>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</si>
  <si>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</si>
  <si>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</si>
  <si>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</si>
  <si>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</si>
  <si>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</si>
  <si>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</si>
  <si>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</si>
  <si>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</si>
  <si>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</si>
  <si>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</si>
  <si>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</si>
  <si>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</si>
  <si>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</si>
  <si>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</si>
  <si>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</si>
  <si>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</si>
  <si>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</si>
  <si>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</si>
  <si>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</si>
  <si>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</si>
  <si>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</si>
  <si>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</si>
  <si>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</si>
  <si>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</si>
  <si>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</si>
  <si>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</si>
  <si>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</si>
  <si>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</si>
  <si>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</si>
  <si>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</si>
  <si>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</si>
  <si>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</si>
  <si>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</si>
  <si>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</si>
  <si>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</si>
  <si>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</si>
  <si>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</si>
  <si>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</si>
  <si>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</si>
  <si>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</si>
  <si>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</si>
  <si>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</si>
  <si>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</si>
  <si>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</si>
  <si>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</si>
  <si>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</si>
  <si>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</si>
  <si>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</si>
  <si>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</si>
  <si>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</si>
  <si>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</si>
  <si>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</si>
  <si>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</si>
  <si>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</si>
  <si>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</si>
  <si>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</si>
  <si>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</si>
  <si>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</si>
  <si>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</si>
  <si>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</si>
  <si>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</si>
  <si>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</si>
  <si>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</si>
  <si>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</si>
  <si>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</si>
  <si>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</si>
  <si>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</si>
  <si>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</si>
  <si>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</si>
  <si>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</si>
  <si>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</si>
  <si>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</si>
  <si>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</si>
  <si>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</si>
  <si>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</si>
  <si>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</si>
  <si>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</si>
  <si>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</si>
  <si>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</si>
  <si>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</si>
  <si>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</si>
  <si>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</si>
  <si>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</si>
  <si>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</si>
  <si>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</si>
  <si>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</si>
  <si>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</si>
  <si>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</si>
  <si>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</si>
  <si>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</si>
  <si>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</si>
  <si>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</si>
  <si>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</si>
  <si>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</si>
  <si>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</si>
  <si>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</si>
  <si>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</si>
  <si>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</si>
  <si>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</si>
  <si>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</si>
  <si>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</si>
  <si>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</si>
  <si>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</si>
  <si>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</si>
  <si>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</si>
  <si>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</si>
  <si>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</si>
  <si>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</si>
  <si>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</si>
  <si>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</si>
  <si>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</si>
  <si>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</si>
  <si>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</si>
  <si>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</si>
  <si>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</si>
  <si>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</si>
  <si>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</si>
  <si>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</si>
  <si>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</si>
  <si>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</si>
  <si>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</si>
  <si>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</si>
  <si>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</si>
  <si>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</si>
  <si>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</si>
  <si>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</si>
  <si>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</si>
  <si>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</si>
  <si>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</si>
  <si>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</si>
  <si>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</si>
  <si>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</si>
  <si>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</si>
  <si>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</si>
  <si>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</si>
  <si>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</si>
  <si>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</si>
  <si>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</si>
  <si>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</si>
  <si>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</si>
  <si>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</si>
  <si>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</si>
  <si>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</si>
  <si>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</si>
  <si>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</si>
  <si>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</si>
  <si>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</si>
  <si>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</si>
  <si>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</si>
  <si>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</si>
  <si>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</si>
  <si>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</si>
  <si>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</si>
  <si>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</si>
  <si>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</si>
  <si>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</si>
  <si>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</si>
  <si>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</si>
  <si>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</si>
  <si>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</si>
  <si>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</si>
  <si>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</si>
  <si>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</si>
  <si>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</si>
  <si>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</si>
  <si>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</si>
  <si>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</si>
  <si>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</si>
  <si>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</si>
  <si>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</si>
  <si>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</si>
  <si>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</si>
  <si>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</si>
  <si>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</si>
  <si>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</si>
  <si>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</si>
  <si>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</si>
  <si>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</si>
  <si>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</si>
  <si>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</si>
  <si>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</si>
  <si>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</si>
  <si>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</si>
  <si>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</si>
  <si>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</si>
  <si>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</si>
  <si>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</si>
  <si>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</si>
  <si>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</si>
  <si>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</si>
  <si>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</si>
  <si>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</si>
  <si>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</si>
  <si>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</si>
  <si>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</si>
  <si>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</si>
  <si>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</si>
  <si>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</si>
  <si>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</si>
  <si>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</si>
  <si>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</si>
  <si>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</si>
  <si>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</si>
  <si>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</si>
  <si>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</si>
  <si>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</si>
  <si>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</si>
  <si>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</si>
  <si>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</si>
  <si>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</si>
  <si>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</si>
  <si>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</si>
  <si>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</si>
  <si>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</si>
  <si>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</si>
  <si>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</si>
  <si>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</si>
  <si>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</si>
  <si>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</si>
  <si>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</si>
  <si>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</si>
  <si>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</si>
  <si>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</si>
  <si>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</si>
  <si>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</si>
  <si>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</si>
  <si>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</si>
  <si>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</si>
  <si>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</si>
  <si>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</si>
  <si>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</si>
  <si>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</si>
  <si>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</si>
  <si>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</si>
  <si>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</si>
  <si>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</si>
  <si>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</si>
  <si>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</si>
  <si>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</si>
  <si>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</si>
  <si>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</si>
  <si>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</si>
  <si>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</si>
  <si>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</si>
  <si>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</si>
  <si>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</si>
  <si>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</si>
  <si>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</si>
  <si>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</si>
  <si>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</si>
  <si>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</si>
  <si>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</si>
  <si>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</si>
  <si>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</si>
  <si>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</si>
  <si>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</si>
  <si>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</si>
  <si>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</si>
  <si>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</si>
  <si>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</si>
  <si>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</si>
  <si>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</si>
  <si>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</si>
  <si>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</si>
  <si>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</si>
  <si>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</si>
  <si>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</si>
  <si>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</si>
  <si>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</si>
  <si>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</si>
  <si>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</si>
  <si>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</si>
  <si>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</si>
  <si>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</si>
  <si>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</si>
  <si>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</si>
  <si>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</si>
  <si>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</si>
  <si>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</si>
  <si>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</si>
  <si>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</si>
  <si>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</si>
  <si>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</si>
  <si>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</si>
  <si>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</si>
  <si>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</si>
  <si>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</si>
  <si>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</si>
  <si>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</si>
  <si>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</si>
  <si>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</si>
  <si>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</si>
  <si>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</si>
  <si>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</si>
  <si>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</si>
  <si>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</si>
  <si>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</si>
  <si>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</si>
  <si>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</si>
  <si>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</si>
  <si>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</si>
  <si>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</si>
  <si>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</si>
  <si>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</si>
  <si>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</si>
  <si>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</si>
  <si>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</si>
  <si>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</si>
  <si>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</si>
  <si>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</si>
  <si>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</si>
  <si>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</si>
  <si>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</si>
  <si>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</si>
  <si>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</si>
  <si>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</si>
  <si>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</si>
  <si>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</si>
  <si>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</si>
  <si>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</si>
  <si>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</si>
  <si>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</si>
  <si>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</si>
  <si>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</si>
  <si>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</si>
  <si>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</si>
  <si>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</si>
  <si>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</si>
  <si>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</si>
  <si>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</si>
  <si>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</si>
  <si>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</si>
  <si>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</si>
  <si>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</si>
  <si>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</si>
  <si>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</si>
  <si>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</si>
  <si>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</si>
  <si>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</si>
  <si>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</si>
  <si>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</si>
  <si>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</si>
  <si>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</si>
  <si>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</si>
  <si>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</si>
  <si>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</si>
  <si>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</si>
  <si>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</si>
  <si>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</si>
  <si>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</si>
  <si>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</si>
  <si>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</si>
  <si>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</si>
  <si>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</si>
  <si>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</si>
  <si>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</si>
  <si>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</si>
  <si>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</si>
  <si>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</si>
  <si>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</si>
  <si>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</si>
  <si>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</si>
  <si>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</si>
  <si>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</si>
  <si>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</si>
  <si>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</si>
  <si>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</si>
  <si>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</si>
  <si>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</si>
  <si>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</si>
  <si>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</si>
  <si>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</si>
  <si>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</si>
  <si>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</si>
  <si>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</si>
  <si>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</si>
  <si>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</si>
  <si>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</si>
  <si>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</si>
  <si>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</si>
  <si>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</si>
  <si>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</si>
  <si>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</si>
  <si>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</si>
  <si>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</si>
  <si>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</si>
  <si>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</si>
  <si>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</si>
  <si>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</si>
  <si>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</si>
  <si>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</si>
  <si>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</si>
  <si>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</si>
  <si>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</si>
  <si>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</si>
  <si>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</si>
  <si>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</si>
  <si>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</si>
  <si>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</si>
  <si>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</si>
  <si>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</si>
  <si>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</si>
  <si>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</si>
  <si>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</si>
  <si>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</si>
  <si>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</si>
  <si>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</si>
  <si>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</si>
  <si>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</si>
  <si>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</si>
  <si>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</si>
  <si>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</si>
  <si>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</si>
  <si>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</si>
  <si>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</si>
  <si>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</si>
  <si>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</si>
  <si>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</si>
  <si>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</si>
  <si>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</si>
  <si>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</si>
  <si>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</si>
  <si>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</si>
  <si>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</si>
  <si>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</si>
  <si>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</si>
  <si>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</si>
  <si>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</si>
  <si>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</si>
  <si>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</si>
  <si>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</si>
  <si>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</si>
  <si>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</si>
  <si>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</si>
  <si>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</si>
  <si>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</si>
  <si>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</si>
  <si>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</si>
  <si>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</si>
  <si>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</si>
  <si>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</si>
  <si>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</si>
  <si>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</si>
  <si>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</si>
  <si>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</si>
  <si>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</si>
  <si>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</si>
  <si>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</si>
  <si>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</si>
  <si>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</si>
  <si>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</si>
  <si>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</si>
  <si>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</si>
  <si>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</si>
  <si>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</si>
  <si>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</si>
  <si>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</si>
  <si>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</si>
  <si>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</si>
  <si>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</si>
  <si>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</si>
  <si>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</si>
  <si>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</si>
  <si>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</si>
  <si>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</si>
  <si>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</si>
  <si>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</si>
  <si>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</si>
  <si>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</si>
  <si>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</si>
  <si>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</si>
  <si>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</si>
  <si>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</si>
  <si>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</si>
  <si>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</si>
  <si>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</si>
  <si>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</si>
  <si>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</si>
  <si>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</si>
  <si>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</si>
  <si>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</si>
  <si>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</si>
  <si>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</si>
  <si>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</si>
  <si>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</si>
  <si>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</si>
  <si>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</si>
  <si>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</si>
  <si>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</si>
  <si>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</si>
  <si>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</si>
  <si>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</si>
  <si>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</si>
  <si>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</si>
  <si>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</si>
  <si>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</si>
  <si>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</si>
  <si>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</si>
  <si>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</si>
  <si>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</si>
  <si>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</si>
  <si>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</si>
  <si>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</si>
  <si>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</si>
  <si>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</si>
  <si>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</si>
  <si>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</si>
  <si>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</si>
  <si>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</si>
  <si>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</si>
  <si>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</si>
  <si>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</si>
  <si>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</si>
  <si>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</si>
  <si>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</si>
  <si>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</si>
  <si>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</si>
  <si>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</si>
  <si>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</si>
  <si>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</si>
  <si>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</si>
  <si>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</si>
  <si>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</si>
  <si>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</si>
  <si>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</si>
  <si>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</si>
  <si>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</si>
  <si>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</si>
  <si>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</si>
  <si>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</si>
  <si>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</si>
  <si>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</si>
  <si>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</si>
  <si>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</si>
  <si>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</si>
  <si>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</si>
  <si>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</si>
  <si>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</si>
  <si>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</si>
  <si>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</si>
  <si>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</si>
  <si>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</si>
  <si>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</si>
  <si>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</si>
  <si>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</si>
  <si>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</si>
  <si>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</si>
  <si>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</si>
  <si>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</si>
  <si>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</si>
  <si>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</si>
  <si>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</si>
  <si>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</si>
  <si>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</si>
  <si>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</si>
  <si>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</si>
  <si>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</si>
  <si>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</si>
  <si>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</si>
  <si>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</si>
  <si>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</si>
  <si>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</si>
  <si>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</si>
  <si>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</si>
  <si>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</si>
  <si>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</si>
  <si>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</si>
  <si>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</si>
  <si>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</si>
  <si>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</si>
  <si>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</si>
  <si>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</si>
  <si>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</si>
  <si>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</si>
  <si>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</si>
  <si>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</si>
  <si>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</si>
  <si>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</si>
  <si>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</si>
  <si>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</si>
  <si>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</si>
  <si>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</si>
  <si>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</si>
  <si>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</si>
  <si>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</si>
  <si>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</si>
  <si>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</si>
  <si>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</si>
  <si>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</si>
  <si>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</si>
  <si>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</si>
  <si>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</si>
  <si>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</si>
  <si>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</si>
  <si>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</si>
  <si>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</si>
  <si>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</si>
  <si>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</si>
  <si>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</si>
  <si>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</si>
  <si>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</si>
  <si>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</si>
  <si>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</si>
  <si>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</si>
  <si>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</si>
  <si>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</si>
  <si>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</si>
  <si>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</si>
  <si>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</si>
  <si>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</si>
  <si>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</si>
  <si>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</si>
  <si>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</si>
  <si>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</si>
  <si>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</si>
  <si>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</si>
  <si>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</si>
  <si>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</si>
  <si>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</si>
  <si>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</si>
  <si>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</si>
  <si>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</si>
  <si>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</si>
  <si>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</si>
  <si>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</si>
  <si>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</si>
  <si>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</si>
  <si>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</si>
  <si>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</si>
  <si>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</si>
  <si>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</si>
  <si>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</si>
  <si>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</si>
  <si>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</si>
  <si>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</si>
  <si>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</si>
  <si>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</si>
  <si>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</si>
  <si>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</si>
  <si>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</si>
  <si>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</si>
  <si>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</si>
  <si>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</si>
  <si>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</si>
  <si>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</si>
  <si>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</si>
  <si>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</si>
  <si>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</si>
  <si>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</si>
  <si>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</si>
  <si>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</si>
  <si>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</si>
  <si>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</si>
  <si>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</si>
  <si>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</si>
  <si>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</si>
  <si>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</si>
  <si>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</si>
  <si>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</si>
  <si>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</si>
  <si>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</si>
  <si>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</si>
  <si>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</si>
  <si>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</si>
  <si>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</si>
  <si>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</si>
  <si>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</si>
  <si>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</si>
  <si>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</si>
  <si>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</si>
  <si>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</si>
  <si>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</si>
  <si>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</si>
  <si>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</si>
  <si>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</si>
  <si>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</si>
  <si>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</si>
  <si>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</si>
  <si>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</si>
  <si>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</si>
  <si>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</si>
  <si>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</si>
  <si>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</si>
  <si>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</si>
  <si>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</si>
  <si>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</si>
  <si>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</si>
  <si>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</si>
  <si>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</si>
  <si>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</si>
  <si>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</si>
  <si>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</si>
  <si>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</si>
  <si>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</si>
  <si>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</si>
  <si>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</si>
  <si>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</si>
  <si>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</si>
  <si>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</si>
  <si>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</si>
  <si>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</si>
  <si>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</si>
  <si>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</si>
  <si>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</si>
  <si>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</si>
  <si>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</si>
  <si>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</si>
  <si>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</si>
  <si>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</si>
  <si>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</si>
  <si>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</si>
  <si>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</si>
  <si>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</si>
  <si>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</si>
  <si>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</si>
  <si>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</si>
  <si>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</si>
  <si>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</si>
  <si>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</si>
  <si>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</si>
  <si>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</si>
  <si>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</si>
  <si>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</si>
  <si>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</si>
  <si>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</si>
  <si>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</si>
  <si>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</si>
  <si>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</si>
  <si>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</si>
  <si>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</si>
  <si>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</si>
  <si>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</si>
  <si>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</si>
  <si>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</si>
  <si>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</si>
  <si>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</si>
  <si>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</si>
  <si>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</si>
  <si>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</si>
  <si>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</si>
  <si>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</si>
  <si>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</si>
  <si>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</si>
  <si>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</si>
  <si>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</si>
  <si>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</si>
  <si>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</si>
  <si>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</si>
  <si>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</si>
  <si>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</si>
  <si>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</si>
  <si>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</si>
  <si>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</si>
  <si>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</si>
  <si>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</si>
  <si>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</si>
  <si>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</si>
  <si>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</si>
  <si>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</si>
  <si>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</si>
  <si>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</si>
  <si>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</si>
  <si>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</si>
  <si>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</si>
  <si>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</si>
  <si>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</si>
  <si>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</si>
  <si>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</si>
  <si>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</si>
  <si>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</si>
  <si>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</si>
  <si>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</si>
  <si>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</si>
  <si>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</si>
  <si>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</si>
  <si>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</si>
  <si>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</si>
  <si>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</si>
  <si>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</si>
  <si>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</si>
  <si>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</si>
  <si>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</si>
  <si>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</si>
  <si>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</si>
  <si>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</si>
  <si>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</si>
  <si>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</si>
  <si>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</si>
  <si>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</si>
  <si>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</si>
  <si>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</si>
  <si>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</si>
  <si>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</si>
  <si>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</si>
  <si>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</si>
  <si>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</si>
  <si>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</si>
  <si>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</si>
  <si>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</si>
  <si>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</si>
  <si>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</si>
  <si>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</si>
  <si>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</si>
  <si>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</si>
  <si>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</si>
  <si>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</si>
  <si>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</si>
  <si>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</si>
  <si>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</si>
  <si>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</si>
  <si>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</si>
  <si>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</si>
  <si>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</si>
  <si>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</si>
  <si>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</si>
  <si>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</si>
  <si>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</si>
  <si>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</si>
  <si>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</si>
  <si>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</si>
  <si>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</si>
  <si>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</si>
  <si>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</si>
  <si>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</si>
  <si>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</si>
  <si>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</si>
  <si>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</si>
  <si>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</si>
  <si>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</si>
  <si>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</si>
  <si>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</si>
  <si>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</si>
  <si>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</si>
  <si>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</si>
  <si>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</si>
  <si>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</si>
  <si>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</si>
  <si>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</si>
  <si>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</si>
  <si>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</si>
  <si>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</si>
  <si>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</si>
  <si>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</si>
  <si>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</si>
  <si>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</si>
  <si>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</si>
  <si>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</si>
  <si>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</si>
  <si>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</si>
  <si>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</si>
  <si>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</si>
  <si>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</si>
  <si>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</si>
  <si>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</si>
  <si>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</si>
  <si>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</si>
  <si>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</si>
  <si>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</si>
  <si>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</si>
  <si>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</si>
  <si>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</si>
  <si>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</si>
  <si>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</si>
  <si>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</si>
  <si>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</si>
  <si>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</si>
  <si>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</si>
  <si>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</si>
  <si>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</si>
  <si>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</si>
  <si>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</si>
  <si>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</si>
  <si>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</si>
  <si>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</si>
  <si>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</si>
  <si>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</si>
  <si>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</si>
  <si>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</si>
  <si>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</si>
  <si>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</si>
  <si>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</si>
  <si>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</si>
  <si>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</si>
  <si>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</si>
  <si>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</si>
  <si>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</si>
  <si>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</si>
  <si>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</si>
  <si>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</si>
  <si>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</si>
  <si>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</si>
  <si>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</si>
  <si>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</si>
  <si>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</si>
  <si>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</si>
  <si>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</si>
  <si>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</si>
  <si>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</si>
  <si>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</si>
  <si>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</si>
  <si>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</si>
  <si>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</si>
  <si>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</si>
  <si>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</si>
  <si>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</si>
  <si>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</si>
  <si>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</si>
  <si>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</si>
  <si>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</si>
  <si>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</si>
  <si>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</si>
  <si>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</si>
  <si>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</si>
  <si>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</si>
  <si>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</si>
  <si>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</si>
  <si>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</si>
  <si>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</si>
  <si>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</si>
  <si>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</si>
  <si>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</si>
  <si>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</si>
  <si>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</si>
  <si>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</si>
  <si>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</si>
  <si>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</si>
  <si>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</si>
  <si>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</si>
  <si>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</si>
  <si>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</si>
  <si>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</si>
  <si>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</si>
  <si>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</si>
  <si>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</si>
  <si>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</si>
  <si>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</si>
  <si>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</si>
  <si>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</si>
  <si>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</si>
  <si>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</si>
  <si>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</si>
  <si>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</si>
  <si>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</si>
  <si>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</si>
  <si>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</si>
  <si>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</si>
  <si>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</si>
  <si>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</si>
  <si>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</si>
  <si>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</si>
  <si>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</si>
  <si>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</si>
  <si>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</si>
  <si>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</si>
  <si>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</si>
  <si>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</si>
  <si>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</si>
  <si>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</si>
  <si>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</si>
  <si>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</si>
  <si>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</si>
  <si>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</si>
  <si>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</si>
  <si>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</si>
  <si>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</si>
  <si>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</si>
  <si>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</si>
  <si>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</si>
  <si>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</si>
  <si>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</si>
  <si>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</si>
  <si>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</si>
  <si>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</si>
  <si>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</si>
  <si>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</si>
  <si>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</si>
  <si>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</si>
  <si>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</si>
  <si>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</si>
  <si>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</si>
  <si>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</si>
  <si>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</si>
  <si>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</si>
  <si>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</si>
  <si>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</si>
  <si>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</si>
  <si>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</si>
  <si>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</si>
  <si>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</si>
  <si>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</si>
  <si>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</si>
  <si>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</si>
  <si>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</si>
  <si>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</si>
  <si>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</si>
  <si>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</si>
  <si>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</si>
  <si>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</si>
  <si>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</si>
  <si>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</si>
  <si>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</si>
  <si>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</si>
  <si>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</si>
  <si>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</si>
  <si>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</si>
  <si>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</si>
  <si>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</si>
  <si>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</si>
  <si>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</si>
  <si>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</si>
  <si>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</si>
  <si>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</si>
  <si>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</si>
  <si>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</si>
  <si>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</si>
  <si>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</si>
  <si>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</si>
  <si>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</si>
  <si>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</si>
  <si>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</si>
  <si>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</si>
  <si>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</si>
  <si>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</si>
  <si>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</si>
  <si>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</si>
  <si>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</si>
  <si>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</si>
  <si>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</si>
  <si>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</si>
  <si>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</si>
  <si>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</si>
  <si>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</si>
  <si>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</si>
  <si>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</si>
  <si>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</si>
  <si>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</si>
  <si>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</si>
  <si>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</si>
  <si>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</si>
  <si>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</si>
  <si>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</si>
  <si>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</si>
  <si>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</si>
  <si>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</si>
  <si>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</si>
  <si>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</si>
  <si>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</si>
  <si>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</si>
  <si>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</si>
  <si>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</si>
  <si>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</si>
  <si>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</si>
  <si>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</si>
  <si>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</si>
  <si>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</si>
  <si>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</si>
  <si>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</si>
  <si>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</si>
  <si>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</si>
  <si>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</si>
  <si>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</si>
  <si>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</si>
  <si>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</si>
  <si>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</si>
  <si>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</si>
  <si>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</si>
  <si>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</si>
  <si>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</si>
  <si>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</si>
  <si>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</si>
  <si>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</si>
  <si>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</si>
  <si>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</si>
  <si>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</si>
  <si>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</si>
  <si>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</si>
  <si>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</si>
  <si>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</si>
  <si>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</si>
  <si>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</si>
  <si>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</si>
  <si>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</si>
  <si>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</si>
  <si>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</si>
  <si>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</si>
  <si>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</si>
  <si>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</si>
  <si>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</si>
  <si>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</si>
  <si>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</si>
  <si>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</si>
  <si>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</si>
  <si>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</si>
  <si>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</si>
  <si>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</si>
  <si>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</si>
  <si>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</si>
  <si>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</si>
  <si>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</si>
  <si>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</si>
  <si>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</si>
  <si>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</si>
  <si>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</si>
  <si>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</si>
  <si>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</si>
  <si>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</si>
  <si>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</si>
  <si>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</si>
  <si>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</si>
  <si>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</si>
  <si>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</si>
  <si>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</si>
  <si>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</si>
  <si>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</si>
  <si>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</si>
  <si>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</si>
  <si>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</si>
  <si>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</si>
  <si>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</si>
  <si>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</si>
  <si>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</si>
  <si>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</si>
  <si>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</si>
  <si>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</si>
  <si>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</si>
  <si>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</si>
  <si>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</si>
  <si>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</si>
  <si>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</si>
  <si>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</si>
  <si>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</si>
  <si>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</si>
  <si>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</si>
  <si>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</si>
  <si>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</si>
  <si>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</si>
  <si>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</si>
  <si>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</si>
  <si>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</si>
  <si>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</si>
  <si>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</si>
  <si>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</si>
  <si>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</si>
  <si>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</si>
  <si>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</si>
  <si>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</si>
  <si>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</si>
  <si>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</si>
  <si>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</si>
  <si>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</si>
  <si>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</si>
  <si>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</si>
  <si>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</si>
  <si>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</si>
  <si>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</si>
  <si>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</si>
  <si>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</si>
  <si>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</si>
  <si>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</si>
  <si>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</si>
  <si>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</si>
  <si>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</si>
  <si>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</si>
  <si>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</si>
  <si>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</si>
  <si>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</si>
  <si>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</si>
  <si>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</si>
  <si>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</si>
  <si>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</si>
  <si>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</si>
  <si>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</si>
  <si>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</si>
  <si>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</si>
  <si>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</si>
  <si>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</si>
  <si>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</si>
  <si>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</si>
  <si>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</si>
  <si>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</si>
  <si>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</si>
  <si>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</si>
  <si>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</si>
  <si>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</si>
  <si>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</si>
  <si>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</si>
  <si>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</si>
  <si>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</si>
  <si>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</si>
  <si>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</si>
  <si>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</si>
  <si>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</si>
  <si>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</si>
  <si>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</si>
  <si>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</si>
  <si>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</si>
  <si>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</si>
  <si>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</si>
  <si>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</si>
  <si>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</si>
  <si>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</si>
  <si>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</si>
  <si>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</si>
  <si>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</si>
  <si>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</si>
  <si>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</si>
  <si>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</si>
  <si>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</si>
  <si>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</si>
  <si>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</si>
  <si>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</si>
  <si>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</si>
  <si>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</si>
  <si>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</si>
  <si>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</si>
  <si>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</si>
  <si>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</si>
  <si>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</si>
  <si>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</si>
  <si>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</si>
  <si>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</si>
  <si>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</si>
  <si>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</si>
  <si>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</si>
  <si>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</si>
  <si>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</si>
  <si>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</si>
  <si>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</si>
  <si>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</si>
  <si>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</si>
  <si>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</si>
  <si>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</si>
  <si>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</si>
  <si>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</si>
  <si>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</si>
  <si>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</si>
  <si>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</si>
  <si>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</si>
  <si>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</si>
  <si>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</si>
  <si>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</si>
  <si>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</si>
  <si>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</si>
  <si>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</si>
  <si>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</si>
  <si>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</si>
  <si>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</si>
  <si>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</si>
  <si>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</si>
  <si>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</si>
  <si>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</si>
  <si>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</si>
  <si>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</si>
  <si>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</si>
  <si>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</si>
  <si>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</si>
  <si>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</si>
  <si>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</si>
  <si>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</si>
  <si>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</si>
  <si>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</si>
  <si>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</si>
  <si>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</si>
  <si>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</si>
  <si>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</si>
  <si>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</si>
  <si>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</si>
  <si>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</si>
  <si>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</si>
  <si>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</si>
  <si>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</si>
  <si>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</si>
  <si>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</si>
  <si>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</si>
  <si>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</si>
  <si>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</si>
  <si>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</si>
  <si>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</si>
  <si>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</si>
  <si>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</si>
  <si>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</si>
  <si>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</si>
  <si>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</si>
  <si>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</si>
  <si>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</si>
  <si>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</si>
  <si>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</si>
  <si>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</si>
  <si>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</si>
  <si>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</si>
  <si>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</si>
  <si>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</si>
  <si>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</si>
  <si>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</si>
  <si>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</si>
  <si>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</si>
  <si>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</si>
  <si>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</si>
  <si>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</si>
  <si>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</si>
  <si>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</si>
  <si>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</si>
  <si>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</si>
  <si>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</si>
  <si>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</si>
  <si>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</si>
  <si>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</si>
  <si>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</si>
  <si>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</si>
  <si>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</si>
  <si>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</si>
  <si>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</si>
  <si>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</si>
  <si>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</si>
  <si>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</si>
  <si>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</si>
  <si>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</si>
  <si>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</si>
  <si>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</si>
  <si>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</si>
  <si>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</si>
  <si>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</si>
  <si>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</si>
  <si>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</si>
  <si>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</si>
  <si>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</si>
  <si>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</si>
  <si>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</si>
  <si>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</si>
  <si>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</si>
  <si>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</si>
  <si>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</si>
  <si>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</si>
  <si>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</si>
  <si>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</si>
  <si>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</si>
  <si>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</si>
  <si>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</si>
  <si>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</si>
  <si>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</si>
  <si>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</si>
  <si>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</si>
  <si>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</si>
  <si>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</si>
  <si>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</si>
  <si>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</si>
  <si>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</si>
  <si>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</si>
  <si>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</si>
  <si>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</si>
  <si>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</si>
  <si>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</si>
  <si>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</si>
  <si>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</si>
  <si>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</si>
  <si>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</si>
  <si>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</si>
  <si>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</si>
  <si>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</si>
  <si>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</si>
  <si>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</si>
  <si>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</si>
  <si>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</si>
  <si>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</si>
  <si>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</si>
  <si>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</si>
  <si>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</si>
  <si>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</si>
  <si>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</si>
  <si>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</si>
  <si>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</si>
  <si>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</si>
  <si>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</si>
  <si>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</si>
  <si>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</si>
  <si>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</si>
  <si>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</si>
  <si>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</si>
  <si>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</si>
  <si>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</si>
  <si>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</si>
  <si>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</si>
  <si>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</si>
  <si>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</si>
  <si>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</si>
  <si>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</si>
  <si>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</si>
  <si>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</si>
  <si>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</si>
  <si>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</si>
  <si>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</si>
  <si>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</si>
  <si>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</si>
  <si>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</si>
  <si>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</si>
  <si>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</si>
  <si>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</si>
  <si>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</si>
  <si>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</si>
  <si>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</si>
  <si>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</si>
  <si>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</si>
  <si>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</si>
  <si>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</si>
  <si>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</si>
  <si>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</si>
  <si>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</si>
  <si>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</si>
  <si>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</si>
  <si>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</si>
  <si>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</si>
  <si>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</si>
  <si>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</si>
  <si>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</si>
  <si>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</si>
  <si>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</si>
  <si>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</si>
  <si>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</si>
  <si>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</si>
  <si>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</si>
  <si>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</si>
  <si>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</si>
  <si>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</si>
  <si>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</si>
  <si>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</si>
  <si>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</si>
  <si>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</si>
  <si>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</si>
  <si>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</si>
  <si>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</si>
  <si>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</si>
  <si>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</si>
  <si>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</si>
  <si>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</si>
  <si>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</si>
  <si>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</si>
  <si>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</si>
  <si>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</si>
  <si>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</si>
  <si>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</si>
  <si>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</si>
  <si>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</si>
  <si>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</si>
  <si>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</si>
  <si>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</si>
  <si>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</si>
  <si>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</si>
  <si>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</si>
  <si>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</si>
  <si>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</si>
  <si>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</si>
  <si>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</si>
  <si>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</si>
  <si>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</si>
  <si>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</si>
  <si>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</si>
  <si>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</si>
  <si>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</si>
  <si>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</si>
  <si>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</si>
  <si>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</si>
  <si>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</si>
  <si>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</si>
  <si>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</si>
  <si>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</si>
  <si>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</si>
  <si>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</si>
  <si>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</si>
  <si>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</si>
  <si>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</si>
  <si>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</si>
  <si>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</si>
  <si>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</si>
  <si>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</si>
  <si>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</si>
  <si>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</si>
  <si>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</si>
  <si>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</si>
  <si>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</si>
  <si>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</si>
  <si>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</si>
  <si>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</si>
  <si>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</si>
  <si>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</si>
  <si>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</si>
  <si>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</si>
  <si>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</si>
  <si>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</si>
  <si>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</si>
  <si>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</si>
  <si>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</si>
  <si>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</si>
  <si>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</si>
  <si>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</si>
  <si>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</si>
  <si>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</si>
  <si>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</si>
  <si>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</si>
  <si>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</si>
  <si>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</si>
  <si>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</si>
  <si>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</si>
  <si>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</si>
  <si>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</si>
  <si>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</si>
  <si>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</si>
  <si>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</si>
  <si>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</si>
  <si>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</si>
  <si>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</si>
  <si>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</si>
  <si>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</si>
  <si>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</si>
  <si>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</si>
  <si>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</si>
  <si>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</si>
  <si>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</si>
  <si>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</si>
  <si>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</si>
  <si>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</si>
  <si>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</si>
  <si>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</si>
  <si>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</si>
  <si>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</si>
  <si>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</si>
  <si>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</si>
  <si>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</si>
  <si>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</si>
  <si>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</si>
  <si>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</si>
  <si>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</si>
  <si>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</si>
  <si>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</si>
  <si>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</si>
  <si>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</si>
  <si>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</si>
  <si>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</si>
  <si>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</si>
  <si>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</si>
  <si>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</si>
  <si>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</si>
  <si>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</si>
  <si>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</si>
  <si>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</si>
  <si>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</si>
  <si>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</si>
  <si>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</si>
  <si>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</si>
  <si>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</si>
  <si>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</si>
  <si>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</si>
  <si>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</si>
  <si>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</si>
  <si>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</si>
  <si>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</si>
  <si>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</si>
  <si>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</si>
  <si>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</si>
  <si>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</si>
  <si>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</si>
  <si>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</si>
  <si>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</si>
  <si>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</si>
  <si>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</si>
  <si>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</si>
  <si>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</si>
  <si>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</si>
  <si>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</si>
  <si>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</si>
  <si>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</si>
  <si>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</si>
  <si>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</si>
  <si>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</si>
  <si>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</si>
  <si>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</si>
  <si>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</si>
  <si>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</si>
  <si>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</si>
  <si>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</si>
  <si>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</si>
  <si>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</si>
  <si>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</si>
  <si>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</si>
  <si>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</si>
  <si>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</si>
  <si>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</si>
  <si>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</si>
  <si>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</si>
  <si>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</si>
  <si>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</si>
  <si>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</si>
  <si>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</si>
  <si>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</si>
  <si>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</si>
  <si>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</si>
  <si>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</si>
  <si>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</si>
  <si>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</si>
  <si>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</si>
  <si>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</si>
  <si>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</si>
  <si>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</si>
  <si>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</si>
  <si>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</si>
  <si>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</si>
  <si>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</si>
  <si>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</si>
  <si>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</si>
  <si>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</si>
  <si>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</si>
  <si>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</si>
  <si>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</si>
  <si>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</si>
  <si>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</si>
  <si>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</si>
  <si>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</si>
  <si>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</si>
  <si>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</si>
  <si>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</si>
  <si>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</si>
  <si>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</si>
  <si>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</si>
  <si>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</si>
  <si>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</si>
  <si>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</si>
  <si>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</si>
  <si>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</si>
  <si>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</si>
  <si>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</si>
  <si>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</si>
  <si>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</si>
  <si>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</si>
  <si>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</si>
  <si>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</si>
  <si>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</si>
  <si>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</si>
  <si>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</si>
  <si>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</si>
  <si>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</si>
  <si>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</si>
  <si>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</si>
  <si>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</si>
  <si>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</si>
  <si>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</si>
  <si>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</si>
  <si>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</si>
  <si>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</si>
  <si>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</si>
  <si>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</si>
  <si>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</si>
  <si>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</si>
  <si>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</si>
  <si>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</si>
  <si>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</si>
  <si>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</si>
  <si>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</si>
  <si>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</si>
  <si>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</si>
  <si>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</si>
  <si>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</si>
  <si>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</si>
  <si>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</si>
  <si>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</si>
  <si>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</si>
  <si>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</si>
  <si>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</si>
  <si>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</si>
  <si>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</si>
  <si>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</si>
  <si>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</si>
  <si>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</si>
  <si>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</si>
  <si>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</si>
  <si>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</si>
  <si>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</si>
  <si>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</si>
  <si>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</si>
  <si>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</si>
  <si>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</si>
  <si>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</si>
  <si>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</si>
  <si>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</si>
  <si>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</si>
  <si>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</si>
  <si>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</si>
  <si>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</si>
  <si>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</si>
  <si>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</si>
  <si>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</si>
  <si>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</si>
  <si>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</si>
  <si>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</si>
  <si>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</si>
  <si>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</si>
  <si>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</si>
  <si>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</si>
  <si>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</si>
  <si>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</si>
  <si>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</si>
  <si>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</si>
  <si>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</si>
  <si>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</si>
  <si>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</si>
  <si>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</si>
  <si>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</si>
  <si>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</si>
  <si>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</si>
  <si>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</si>
  <si>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</si>
  <si>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</si>
  <si>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</si>
  <si>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</si>
  <si>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</si>
  <si>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</si>
  <si>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</si>
  <si>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</si>
  <si>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</si>
  <si>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</si>
  <si>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</si>
  <si>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</si>
  <si>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</si>
  <si>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</si>
  <si>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</si>
  <si>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</si>
  <si>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</si>
  <si>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</si>
  <si>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</si>
  <si>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</si>
  <si>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</si>
  <si>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</si>
  <si>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</si>
  <si>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</si>
  <si>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</si>
  <si>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</si>
  <si>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</si>
  <si>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</si>
  <si>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</si>
  <si>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</si>
  <si>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</si>
  <si>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</si>
  <si>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</si>
  <si>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</si>
  <si>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</si>
  <si>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</si>
  <si>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</si>
  <si>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</si>
  <si>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</si>
  <si>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</si>
  <si>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</si>
  <si>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</si>
  <si>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</si>
  <si>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</si>
  <si>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</si>
  <si>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</si>
  <si>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</si>
  <si>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</si>
  <si>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</si>
  <si>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</si>
  <si>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</si>
  <si>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</si>
  <si>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</si>
  <si>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</si>
  <si>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</si>
  <si>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</si>
  <si>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</si>
  <si>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</si>
  <si>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</si>
  <si>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</si>
  <si>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</si>
  <si>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</si>
  <si>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</si>
  <si>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</si>
  <si>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</si>
  <si>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</si>
  <si>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</si>
  <si>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</si>
  <si>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</si>
  <si>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</si>
  <si>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</si>
  <si>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</si>
  <si>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</si>
  <si>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</si>
  <si>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</si>
  <si>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</si>
  <si>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</si>
  <si>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</si>
  <si>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</si>
  <si>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</si>
  <si>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</si>
  <si>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</si>
  <si>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</si>
  <si>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</si>
  <si>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</si>
  <si>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</si>
  <si>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</si>
  <si>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</si>
  <si>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</si>
  <si>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</si>
  <si>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</si>
  <si>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</si>
  <si>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</si>
  <si>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</si>
  <si>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</si>
  <si>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</si>
  <si>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</si>
  <si>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</si>
  <si>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</si>
  <si>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</si>
  <si>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</si>
  <si>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</si>
  <si>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</si>
  <si>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</si>
  <si>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</si>
  <si>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</si>
  <si>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</si>
  <si>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</si>
  <si>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</si>
  <si>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</si>
  <si>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</si>
  <si>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</si>
  <si>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</si>
  <si>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</si>
  <si>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</si>
  <si>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</si>
  <si>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</si>
  <si>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</si>
  <si>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</si>
  <si>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</si>
  <si>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</si>
  <si>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</si>
  <si>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</si>
  <si>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</si>
  <si>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</si>
  <si>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</si>
  <si>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</si>
  <si>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</si>
  <si>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</si>
  <si>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</si>
  <si>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</si>
  <si>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</si>
  <si>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</si>
  <si>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</si>
  <si>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</si>
  <si>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</si>
  <si>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</si>
  <si>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</si>
  <si>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</si>
  <si>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</si>
  <si>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</si>
  <si>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</si>
  <si>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</si>
  <si>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</si>
  <si>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</si>
  <si>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</si>
  <si>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</si>
  <si>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</si>
  <si>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</si>
  <si>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</si>
  <si>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</si>
  <si>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</si>
  <si>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</si>
  <si>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</si>
  <si>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</si>
  <si>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</si>
  <si>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</si>
  <si>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</si>
  <si>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</si>
  <si>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</si>
  <si>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</si>
  <si>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</si>
  <si>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</si>
  <si>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</si>
  <si>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</si>
  <si>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</si>
  <si>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</si>
  <si>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</si>
  <si>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</si>
  <si>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</si>
  <si>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</si>
  <si>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</si>
  <si>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</si>
  <si>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</si>
  <si>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</si>
  <si>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</si>
  <si>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</si>
  <si>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</si>
  <si>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</si>
  <si>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</si>
  <si>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</si>
  <si>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</si>
  <si>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</si>
  <si>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</si>
  <si>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</si>
  <si>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</si>
  <si>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</si>
  <si>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</si>
  <si>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</si>
  <si>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</si>
  <si>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</si>
  <si>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</si>
  <si>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</si>
  <si>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</si>
  <si>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</si>
  <si>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</si>
  <si>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</si>
  <si>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</si>
  <si>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</si>
  <si>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</si>
  <si>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</si>
  <si>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</si>
  <si>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</si>
  <si>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</si>
  <si>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</si>
  <si>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</si>
  <si>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</si>
  <si>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</si>
  <si>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</si>
  <si>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</si>
  <si>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</si>
  <si>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</si>
  <si>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</si>
  <si>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</si>
  <si>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</si>
  <si>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</si>
  <si>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</si>
  <si>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</si>
  <si>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</si>
  <si>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</si>
  <si>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</si>
  <si>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</si>
  <si>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</si>
  <si>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</si>
  <si>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</si>
  <si>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</si>
  <si>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</si>
  <si>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</si>
  <si>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</si>
  <si>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</si>
  <si>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</si>
  <si>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</si>
  <si>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</si>
  <si>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</si>
  <si>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</si>
  <si>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</si>
  <si>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</si>
  <si>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</si>
  <si>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</si>
  <si>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</si>
  <si>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</si>
  <si>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</si>
  <si>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</si>
  <si>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</si>
  <si>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</si>
  <si>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</si>
  <si>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</si>
  <si>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</si>
  <si>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</si>
  <si>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</si>
  <si>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</si>
  <si>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</si>
  <si>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</si>
  <si>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</si>
  <si>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</si>
  <si>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</si>
  <si>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</si>
  <si>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</si>
  <si>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</si>
  <si>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</si>
  <si>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</si>
  <si>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</si>
  <si>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</si>
  <si>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</si>
  <si>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</si>
  <si>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</si>
  <si>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</si>
  <si>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</si>
  <si>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</si>
  <si>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</si>
  <si>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</si>
  <si>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</si>
  <si>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</si>
  <si>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</si>
  <si>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</si>
  <si>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</si>
  <si>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</si>
  <si>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</si>
  <si>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</si>
  <si>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</si>
  <si>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</si>
  <si>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</si>
  <si>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</si>
  <si>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</si>
  <si>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</si>
  <si>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</si>
  <si>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</si>
  <si>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</si>
  <si>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</si>
  <si>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</si>
  <si>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</si>
  <si>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</si>
  <si>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</si>
  <si>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</si>
  <si>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</si>
  <si>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</si>
  <si>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</si>
  <si>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</si>
  <si>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</si>
  <si>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</si>
  <si>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</si>
  <si>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</si>
  <si>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</si>
  <si>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</si>
  <si>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</si>
  <si>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</si>
  <si>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</si>
  <si>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</si>
  <si>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</si>
  <si>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</si>
  <si>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</si>
  <si>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</si>
  <si>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</si>
  <si>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</si>
  <si>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</si>
  <si>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</si>
  <si>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</si>
  <si>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</si>
  <si>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</si>
  <si>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</si>
  <si>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</si>
  <si>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</si>
  <si>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</si>
  <si>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</si>
  <si>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</si>
  <si>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</si>
  <si>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</si>
  <si>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</si>
  <si>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</si>
  <si>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</si>
  <si>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</si>
  <si>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</si>
  <si>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</si>
  <si>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</si>
  <si>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</si>
  <si>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</si>
  <si>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</si>
  <si>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</si>
  <si>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</si>
  <si>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</si>
  <si>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</si>
  <si>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</si>
  <si>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</si>
  <si>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</si>
  <si>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</si>
  <si>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</si>
  <si>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</si>
  <si>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</si>
  <si>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</si>
  <si>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</si>
  <si>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</si>
  <si>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</si>
  <si>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</si>
  <si>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</si>
  <si>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</si>
  <si>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</si>
  <si>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</si>
  <si>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</si>
  <si>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</si>
  <si>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</si>
  <si>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</si>
  <si>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</si>
  <si>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</si>
  <si>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</si>
  <si>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</si>
  <si>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</si>
  <si>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</si>
  <si>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</si>
  <si>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</si>
  <si>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</si>
  <si>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</si>
  <si>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</si>
  <si>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</si>
  <si>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</si>
  <si>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</si>
  <si>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</si>
  <si>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</si>
  <si>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</si>
  <si>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</si>
  <si>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</si>
  <si>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</si>
  <si>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</si>
  <si>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</si>
  <si>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</si>
  <si>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</si>
  <si>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</si>
  <si>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</si>
  <si>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</si>
  <si>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</si>
  <si>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</si>
  <si>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</si>
  <si>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</si>
  <si>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</si>
  <si>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</si>
  <si>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</si>
  <si>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</si>
  <si>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</si>
  <si>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</si>
  <si>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</si>
  <si>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</si>
  <si>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</si>
  <si>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</si>
  <si>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</si>
  <si>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</si>
  <si>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</si>
  <si>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</si>
  <si>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</si>
  <si>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</si>
  <si>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</si>
  <si>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</si>
  <si>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</si>
  <si>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</si>
  <si>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</si>
  <si>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</si>
  <si>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</si>
  <si>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</si>
  <si>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</si>
  <si>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</si>
  <si>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</si>
  <si>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</si>
  <si>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</si>
  <si>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</si>
  <si>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</si>
  <si>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</si>
  <si>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</si>
  <si>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</si>
  <si>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</si>
  <si>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</si>
  <si>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</si>
  <si>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</si>
  <si>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</si>
  <si>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</si>
  <si>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</si>
  <si>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</si>
  <si>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</si>
  <si>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</si>
  <si>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</si>
  <si>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</si>
  <si>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</si>
  <si>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</si>
  <si>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</si>
  <si>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</si>
  <si>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</si>
  <si>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</si>
  <si>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</si>
  <si>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</si>
  <si>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</si>
  <si>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</si>
  <si>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</si>
  <si>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</si>
  <si>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</si>
  <si>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</si>
  <si>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</si>
  <si>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</si>
  <si>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</si>
  <si>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</si>
  <si>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</si>
  <si>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</si>
  <si>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</si>
  <si>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</si>
  <si>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</si>
  <si>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</si>
  <si>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</si>
  <si>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</si>
  <si>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</si>
  <si>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</si>
  <si>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</si>
  <si>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</si>
  <si>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</si>
  <si>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</si>
  <si>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</si>
  <si>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</si>
  <si>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</si>
  <si>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</si>
  <si>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</si>
  <si>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</si>
  <si>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</si>
  <si>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</si>
  <si>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</si>
  <si>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</si>
  <si>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</si>
  <si>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</si>
  <si>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</si>
  <si>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</si>
  <si>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</si>
  <si>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</si>
  <si>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</si>
  <si>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</si>
  <si>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</si>
  <si>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</si>
  <si>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</si>
  <si>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</si>
  <si>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</si>
  <si>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</si>
  <si>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</si>
  <si>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</si>
  <si>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</si>
  <si>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</si>
  <si>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</si>
  <si>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</si>
  <si>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</si>
  <si>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</si>
  <si>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</si>
  <si>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</si>
  <si>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</si>
  <si>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</si>
  <si>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</si>
  <si>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</si>
  <si>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</si>
  <si>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</si>
  <si>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</si>
  <si>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</si>
  <si>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</si>
  <si>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</si>
  <si>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</si>
  <si>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</si>
  <si>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</si>
  <si>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</si>
  <si>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</si>
  <si>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</si>
  <si>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</si>
  <si>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</si>
  <si>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</si>
  <si>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</si>
  <si>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</si>
  <si>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</si>
  <si>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</si>
  <si>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</si>
  <si>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</si>
  <si>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</si>
  <si>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</si>
  <si>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</si>
  <si>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</si>
  <si>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</si>
  <si>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</si>
  <si>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</si>
  <si>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</si>
  <si>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</si>
  <si>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</si>
  <si>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</si>
  <si>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</si>
  <si>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</si>
  <si>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</si>
  <si>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</si>
  <si>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</si>
  <si>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</si>
  <si>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</si>
  <si>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</si>
  <si>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</si>
  <si>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</si>
  <si>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</si>
  <si>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</si>
  <si>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</si>
  <si>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</si>
  <si>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</si>
  <si>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</si>
  <si>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</si>
  <si>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</si>
  <si>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</si>
  <si>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</si>
  <si>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</si>
  <si>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</si>
  <si>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</si>
  <si>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</si>
  <si>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</si>
  <si>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</si>
  <si>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</si>
  <si>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</si>
  <si>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</si>
  <si>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</si>
  <si>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</si>
  <si>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</si>
  <si>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</si>
  <si>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</si>
  <si>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</si>
  <si>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</si>
  <si>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</si>
  <si>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</si>
  <si>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</si>
  <si>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</si>
  <si>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</si>
  <si>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</si>
  <si>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</si>
  <si>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</si>
  <si>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</si>
  <si>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</si>
  <si>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</si>
  <si>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</si>
  <si>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</si>
  <si>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</si>
  <si>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</si>
  <si>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</si>
  <si>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</si>
  <si>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</si>
  <si>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</si>
  <si>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</si>
  <si>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</si>
  <si>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</si>
  <si>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</si>
  <si>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</si>
  <si>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</si>
  <si>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</si>
  <si>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</si>
  <si>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</si>
  <si>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</si>
  <si>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</si>
  <si>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</si>
  <si>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</si>
  <si>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</si>
  <si>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</si>
  <si>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</si>
  <si>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</si>
  <si>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</si>
  <si>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</si>
  <si>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</si>
  <si>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</si>
  <si>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</si>
  <si>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</si>
  <si>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</si>
  <si>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</si>
  <si>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</si>
  <si>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</si>
  <si>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</si>
  <si>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</si>
  <si>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</si>
  <si>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</si>
  <si>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</si>
  <si>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</si>
  <si>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</si>
  <si>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</si>
  <si>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</si>
  <si>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</si>
  <si>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</si>
  <si>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</si>
  <si>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</si>
  <si>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</si>
  <si>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</si>
  <si>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</si>
  <si>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</si>
  <si>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</si>
  <si>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</si>
  <si>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</si>
  <si>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</si>
  <si>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</si>
  <si>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</si>
  <si>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</si>
  <si>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</si>
  <si>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</si>
  <si>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</si>
  <si>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</si>
  <si>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</si>
  <si>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</si>
  <si>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</si>
  <si>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</si>
  <si>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</si>
  <si>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</si>
  <si>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</si>
  <si>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</si>
  <si>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</si>
  <si>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</si>
  <si>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</si>
  <si>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</si>
  <si>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</si>
  <si>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</si>
  <si>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</si>
  <si>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</si>
  <si>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</si>
  <si>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</si>
  <si>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</si>
  <si>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</si>
  <si>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</si>
  <si>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</si>
  <si>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</si>
  <si>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</si>
  <si>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</si>
  <si>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</si>
  <si>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</si>
  <si>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</si>
  <si>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</si>
  <si>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</si>
  <si>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</si>
  <si>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</si>
  <si>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</si>
  <si>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</si>
  <si>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</si>
  <si>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</si>
  <si>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</si>
  <si>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</si>
  <si>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</si>
  <si>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</si>
  <si>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</si>
  <si>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</si>
  <si>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</si>
  <si>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</si>
  <si>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</si>
  <si>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</si>
  <si>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</si>
  <si>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</si>
  <si>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</si>
  <si>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</si>
  <si>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</si>
  <si>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</si>
  <si>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</si>
  <si>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</si>
  <si>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</si>
  <si>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</si>
  <si>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</si>
  <si>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</si>
  <si>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</si>
  <si>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</si>
  <si>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</si>
  <si>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</si>
  <si>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</si>
  <si>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</si>
  <si>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</si>
  <si>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</si>
  <si>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</si>
  <si>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</si>
  <si>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</si>
  <si>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</si>
  <si>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</si>
  <si>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</si>
  <si>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</si>
  <si>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</si>
  <si>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</si>
  <si>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</si>
  <si>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</si>
  <si>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</si>
  <si>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</si>
  <si>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</si>
  <si>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</si>
  <si>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</si>
  <si>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</si>
  <si>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</si>
  <si>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</si>
  <si>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</si>
  <si>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</si>
  <si>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</si>
  <si>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</si>
  <si>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</si>
  <si>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</si>
  <si>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</si>
  <si>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</si>
  <si>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</si>
  <si>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</si>
  <si>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</si>
  <si>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</si>
  <si>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</si>
  <si>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</si>
  <si>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</si>
  <si>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</si>
  <si>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</si>
  <si>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</si>
  <si>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</si>
  <si>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</si>
  <si>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</si>
  <si>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</si>
  <si>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</si>
  <si>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</si>
  <si>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</si>
  <si>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</si>
  <si>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</si>
  <si>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</si>
  <si>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</si>
  <si>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</si>
  <si>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</si>
  <si>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</si>
  <si>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</si>
  <si>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</si>
  <si>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</si>
  <si>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</si>
  <si>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</si>
  <si>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</si>
  <si>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</si>
  <si>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</si>
  <si>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</si>
  <si>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</si>
  <si>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</si>
  <si>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</si>
  <si>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</si>
  <si>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</si>
  <si>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</si>
  <si>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</si>
  <si>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</si>
  <si>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</si>
  <si>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</si>
  <si>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</si>
  <si>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</si>
  <si>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</si>
  <si>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</si>
  <si>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</si>
  <si>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</si>
  <si>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</si>
  <si>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</si>
  <si>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</si>
  <si>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</si>
  <si>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</si>
  <si>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</si>
  <si>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</si>
  <si>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</si>
  <si>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</si>
  <si>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</si>
  <si>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</si>
  <si>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</si>
  <si>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</si>
  <si>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</si>
  <si>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</si>
  <si>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</si>
  <si>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</si>
  <si>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</si>
  <si>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</si>
  <si>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</si>
  <si>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</si>
  <si>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</si>
  <si>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</si>
  <si>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</si>
  <si>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</si>
  <si>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</si>
  <si>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</si>
  <si>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</si>
  <si>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</si>
  <si>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</si>
  <si>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</si>
  <si>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</si>
  <si>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</si>
  <si>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</si>
  <si>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</si>
  <si>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</si>
  <si>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</si>
  <si>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</si>
  <si>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</si>
  <si>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</si>
  <si>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</si>
  <si>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</si>
  <si>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</si>
  <si>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</si>
  <si>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</si>
  <si>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</si>
  <si>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</si>
  <si>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</si>
  <si>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</si>
  <si>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</si>
  <si>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</si>
  <si>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</si>
  <si>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</si>
  <si>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</si>
  <si>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</si>
  <si>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</si>
  <si>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</si>
  <si>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</si>
  <si>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</si>
  <si>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</si>
  <si>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</si>
  <si>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</si>
  <si>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</si>
  <si>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</si>
  <si>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</si>
  <si>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</si>
  <si>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</si>
  <si>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</si>
  <si>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</si>
  <si>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</si>
  <si>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</si>
  <si>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</si>
  <si>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</si>
  <si>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</si>
  <si>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</si>
  <si>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</si>
  <si>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</si>
  <si>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</si>
  <si>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</si>
  <si>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</si>
  <si>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</si>
  <si>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</si>
  <si>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</si>
  <si>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</si>
  <si>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</si>
  <si>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</si>
  <si>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</si>
  <si>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</si>
  <si>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</si>
  <si>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</si>
  <si>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</si>
  <si>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</si>
  <si>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</si>
  <si>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</si>
  <si>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</si>
  <si>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</si>
  <si>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</si>
  <si>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</si>
  <si>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</si>
  <si>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</si>
  <si>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</si>
  <si>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</si>
  <si>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</si>
  <si>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</si>
  <si>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</si>
  <si>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</si>
  <si>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</si>
  <si>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</si>
  <si>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</si>
  <si>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</si>
  <si>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</si>
  <si>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</si>
  <si>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</si>
  <si>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</si>
  <si>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</si>
  <si>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</si>
  <si>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</si>
  <si>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</si>
  <si>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</si>
  <si>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</si>
  <si>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</si>
  <si>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</si>
  <si>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</si>
  <si>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</si>
  <si>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</si>
  <si>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</si>
  <si>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</si>
  <si>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</si>
  <si>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</si>
  <si>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</si>
  <si>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</si>
  <si>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</si>
  <si>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</si>
  <si>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</si>
  <si>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</si>
  <si>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</si>
  <si>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</si>
  <si>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</si>
  <si>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</si>
  <si>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</si>
  <si>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</si>
  <si>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</si>
  <si>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</si>
  <si>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</si>
  <si>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</si>
  <si>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</si>
  <si>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</si>
  <si>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</si>
  <si>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</si>
  <si>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</si>
  <si>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</si>
  <si>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</si>
  <si>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</si>
  <si>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</si>
  <si>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</si>
  <si>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</si>
  <si>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</si>
  <si>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</si>
  <si>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</si>
  <si>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</si>
  <si>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</si>
  <si>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</si>
  <si>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</si>
  <si>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</si>
  <si>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</si>
  <si>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</si>
  <si>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</si>
  <si>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</si>
  <si>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</si>
  <si>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</si>
  <si>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</si>
  <si>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</si>
  <si>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</si>
  <si>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</si>
  <si>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</si>
  <si>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</si>
  <si>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</si>
  <si>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</si>
  <si>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</si>
  <si>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</si>
  <si>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</si>
  <si>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</si>
  <si>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</si>
  <si>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</si>
  <si>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</si>
  <si>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</si>
  <si>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</si>
  <si>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</si>
  <si>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</si>
  <si>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</si>
  <si>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</si>
  <si>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</si>
  <si>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</si>
  <si>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</si>
  <si>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</si>
  <si>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</si>
  <si>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</si>
  <si>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</si>
  <si>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</si>
  <si>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</si>
  <si>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</si>
  <si>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</si>
  <si>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</si>
  <si>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</si>
  <si>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</si>
  <si>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</si>
  <si>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</si>
  <si>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</si>
  <si>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</si>
  <si>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</si>
  <si>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</si>
  <si>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</si>
  <si>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</si>
  <si>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</si>
  <si>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</si>
  <si>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</si>
  <si>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</si>
  <si>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</si>
  <si>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</si>
  <si>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</si>
  <si>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</si>
  <si>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</si>
  <si>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</si>
  <si>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</si>
  <si>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</si>
  <si>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</si>
  <si>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</si>
  <si>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</si>
  <si>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</si>
  <si>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</si>
  <si>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</si>
  <si>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</si>
  <si>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</si>
  <si>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</si>
  <si>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</si>
  <si>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</si>
  <si>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</si>
  <si>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</si>
  <si>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</si>
  <si>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</si>
  <si>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</si>
  <si>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</si>
  <si>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</si>
  <si>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</si>
  <si>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</si>
  <si>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</si>
  <si>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</si>
  <si>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</si>
  <si>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</si>
  <si>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</si>
  <si>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</si>
  <si>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</si>
  <si>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</si>
  <si>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</si>
  <si>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</si>
  <si>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</si>
  <si>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</si>
  <si>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</si>
  <si>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</si>
  <si>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</si>
  <si>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</si>
  <si>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</si>
  <si>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</si>
  <si>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</si>
  <si>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</si>
  <si>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</si>
  <si>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</si>
  <si>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</si>
  <si>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</si>
  <si>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</si>
  <si>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</si>
  <si>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</si>
  <si>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</si>
  <si>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</si>
  <si>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</si>
  <si>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</si>
  <si>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</si>
  <si>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</si>
  <si>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</si>
  <si>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</si>
  <si>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</si>
  <si>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</si>
  <si>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</si>
  <si>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</si>
  <si>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</si>
  <si>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</si>
  <si>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</si>
  <si>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</si>
  <si>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</si>
  <si>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</si>
  <si>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</si>
  <si>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</si>
  <si>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</si>
  <si>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</si>
  <si>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</si>
  <si>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</si>
  <si>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</si>
  <si>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</si>
  <si>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</si>
  <si>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</si>
  <si>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</si>
  <si>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</si>
  <si>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</si>
  <si>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</si>
  <si>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</si>
  <si>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</si>
  <si>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</si>
  <si>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</si>
  <si>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</si>
  <si>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</si>
  <si>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</si>
  <si>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</si>
  <si>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</si>
  <si>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</si>
  <si>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</si>
  <si>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</si>
  <si>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</si>
  <si>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</si>
  <si>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</si>
  <si>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</si>
  <si>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</si>
  <si>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</si>
  <si>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</si>
  <si>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</si>
  <si>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</si>
  <si>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</si>
  <si>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</si>
  <si>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</si>
  <si>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</si>
  <si>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</si>
  <si>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</si>
  <si>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</si>
  <si>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</si>
  <si>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</si>
  <si>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</si>
  <si>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</si>
  <si>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</si>
  <si>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</si>
  <si>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</si>
  <si>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</si>
  <si>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</si>
  <si>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</si>
  <si>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</si>
  <si>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</si>
  <si>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</si>
  <si>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</si>
  <si>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</si>
  <si>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</si>
  <si>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</si>
  <si>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</si>
  <si>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</si>
  <si>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</si>
  <si>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</si>
  <si>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</si>
  <si>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</si>
  <si>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</si>
  <si>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</si>
  <si>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</si>
  <si>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</si>
  <si>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</si>
  <si>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</si>
  <si>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</si>
  <si>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</si>
  <si>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</si>
  <si>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</si>
  <si>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</si>
  <si>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</si>
  <si>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</si>
  <si>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</si>
  <si>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</si>
  <si>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</si>
  <si>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</si>
  <si>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</si>
  <si>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</si>
  <si>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</si>
  <si>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</si>
  <si>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</si>
  <si>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</si>
  <si>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</si>
  <si>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</si>
  <si>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</si>
  <si>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</si>
  <si>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</si>
  <si>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</si>
  <si>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</si>
  <si>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</si>
  <si>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</si>
  <si>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</si>
  <si>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</si>
  <si>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</si>
  <si>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</si>
  <si>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</si>
  <si>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</si>
  <si>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</si>
  <si>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</si>
  <si>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</si>
  <si>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</si>
  <si>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</si>
  <si>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</si>
  <si>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</si>
  <si>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</si>
  <si>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</si>
  <si>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</si>
  <si>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</si>
  <si>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</si>
  <si>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</si>
  <si>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</si>
  <si>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</si>
  <si>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</si>
  <si>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</si>
  <si>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</si>
  <si>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</si>
  <si>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</si>
  <si>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</si>
  <si>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</si>
  <si>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</si>
  <si>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</si>
  <si>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</si>
  <si>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</si>
  <si>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</si>
  <si>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</si>
  <si>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</si>
  <si>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</si>
  <si>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</si>
  <si>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</si>
  <si>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</si>
  <si>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</si>
  <si>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</si>
  <si>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</si>
  <si>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</si>
  <si>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</si>
  <si>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</si>
  <si>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</si>
  <si>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</si>
  <si>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</si>
  <si>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</si>
  <si>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</si>
  <si>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</si>
  <si>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</si>
  <si>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</si>
  <si>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</si>
  <si>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</si>
  <si>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</si>
  <si>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</si>
  <si>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</si>
  <si>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</si>
  <si>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</si>
  <si>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</si>
  <si>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</si>
  <si>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</si>
  <si>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</si>
  <si>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</si>
  <si>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</si>
  <si>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</si>
  <si>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</si>
  <si>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</si>
  <si>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</si>
  <si>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</si>
  <si>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</si>
  <si>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</si>
  <si>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</si>
  <si>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</si>
  <si>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</si>
  <si>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</si>
  <si>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</si>
  <si>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</si>
  <si>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</si>
  <si>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</si>
  <si>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</si>
  <si>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</si>
  <si>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</si>
  <si>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</si>
  <si>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</si>
  <si>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</si>
  <si>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</si>
  <si>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</si>
  <si>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</si>
  <si>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</si>
  <si>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</si>
  <si>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</si>
  <si>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</si>
  <si>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</si>
  <si>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</si>
  <si>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</si>
  <si>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</si>
  <si>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</si>
  <si>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</si>
  <si>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</si>
  <si>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</si>
  <si>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</si>
  <si>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</si>
  <si>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</si>
  <si>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</si>
  <si>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</si>
  <si>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</si>
  <si>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</si>
  <si>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</si>
  <si>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</si>
  <si>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</si>
  <si>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</si>
  <si>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</si>
  <si>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</si>
  <si>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</si>
  <si>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</si>
  <si>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</si>
  <si>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</si>
  <si>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</si>
  <si>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</si>
  <si>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</si>
  <si>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</si>
  <si>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</si>
  <si>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</si>
  <si>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</si>
  <si>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</si>
  <si>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</si>
  <si>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</si>
  <si>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</si>
  <si>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</si>
  <si>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</si>
  <si>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</si>
  <si>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</si>
  <si>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</si>
  <si>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</si>
  <si>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</si>
  <si>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</si>
  <si>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</si>
  <si>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</si>
  <si>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</si>
  <si>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</si>
  <si>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</si>
  <si>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</si>
  <si>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</si>
  <si>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</si>
  <si>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</si>
  <si>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</si>
  <si>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</si>
  <si>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</si>
  <si>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</si>
  <si>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</si>
  <si>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</si>
  <si>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</si>
  <si>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</si>
  <si>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</si>
  <si>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</si>
  <si>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</si>
  <si>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</si>
  <si>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</si>
  <si>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</si>
  <si>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</si>
  <si>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</si>
  <si>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</si>
  <si>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</si>
  <si>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</si>
  <si>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</si>
  <si>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</si>
  <si>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</si>
  <si>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</si>
  <si>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</si>
  <si>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</si>
  <si>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</si>
  <si>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</si>
  <si>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</si>
  <si>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</si>
  <si>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</si>
  <si>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</si>
  <si>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</si>
  <si>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</si>
  <si>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</si>
  <si>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</si>
  <si>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</si>
  <si>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</si>
  <si>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</si>
  <si>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</si>
  <si>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</si>
  <si>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</si>
  <si>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</si>
  <si>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</si>
  <si>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</si>
  <si>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</si>
  <si>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</si>
  <si>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</si>
  <si>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</si>
  <si>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</si>
  <si>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</si>
  <si>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</si>
  <si>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</si>
  <si>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</si>
  <si>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</si>
  <si>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</si>
  <si>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</si>
  <si>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</si>
  <si>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</si>
  <si>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</si>
  <si>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</si>
  <si>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</si>
  <si>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</si>
  <si>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</si>
  <si>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</si>
  <si>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</si>
  <si>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</si>
  <si>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</si>
  <si>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</si>
  <si>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</si>
  <si>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</si>
  <si>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</si>
  <si>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</si>
  <si>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</si>
  <si>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</si>
  <si>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</si>
  <si>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</si>
  <si>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</si>
  <si>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</si>
  <si>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</si>
  <si>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</si>
  <si>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</si>
  <si>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</si>
  <si>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</si>
  <si>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</si>
  <si>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</si>
  <si>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</si>
  <si>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</si>
  <si>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</si>
  <si>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</si>
  <si>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</si>
  <si>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</si>
  <si>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</si>
  <si>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</si>
  <si>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</si>
  <si>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</si>
  <si>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</si>
  <si>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</si>
  <si>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</si>
  <si>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</si>
  <si>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</si>
  <si>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</si>
  <si>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</si>
  <si>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</si>
  <si>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</si>
  <si>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</si>
  <si>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</si>
  <si>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</si>
  <si>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</si>
  <si>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</si>
  <si>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</si>
  <si>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</si>
  <si>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</si>
  <si>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</si>
  <si>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</si>
  <si>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</si>
  <si>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</si>
  <si>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</si>
  <si>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</si>
  <si>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</si>
  <si>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</si>
  <si>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</si>
  <si>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</si>
  <si>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</si>
  <si>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</si>
  <si>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</si>
  <si>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</si>
  <si>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</si>
  <si>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</si>
  <si>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</si>
  <si>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</si>
  <si>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</si>
  <si>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</si>
  <si>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</si>
  <si>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</si>
  <si>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</si>
  <si>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</si>
  <si>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</si>
  <si>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</si>
  <si>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</si>
  <si>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</si>
  <si>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</si>
  <si>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</si>
  <si>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</si>
  <si>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</si>
  <si>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</si>
  <si>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</si>
  <si>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</si>
  <si>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</si>
  <si>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</si>
  <si>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</si>
  <si>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</si>
  <si>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</si>
  <si>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</si>
  <si>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</si>
  <si>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</si>
  <si>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</si>
  <si>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</si>
  <si>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</si>
  <si>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</si>
  <si>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</si>
  <si>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</si>
  <si>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</si>
  <si>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</si>
  <si>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</si>
  <si>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</si>
  <si>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</si>
  <si>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</si>
  <si>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</si>
  <si>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</si>
  <si>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</si>
  <si>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</si>
  <si>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</si>
  <si>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</si>
  <si>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</si>
  <si>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</si>
  <si>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</si>
  <si>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</si>
  <si>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</si>
  <si>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</si>
  <si>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</si>
  <si>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</si>
  <si>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</si>
  <si>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</si>
  <si>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</si>
  <si>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</si>
  <si>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</si>
  <si>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</si>
  <si>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</si>
  <si>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</si>
  <si>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</si>
  <si>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</si>
  <si>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</si>
  <si>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</si>
  <si>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</si>
  <si>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</si>
  <si>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</si>
  <si>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</si>
  <si>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</si>
  <si>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</si>
  <si>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</si>
  <si>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</si>
  <si>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</si>
  <si>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</si>
  <si>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</si>
  <si>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</si>
  <si>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</si>
  <si>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</si>
  <si>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</si>
  <si>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</si>
  <si>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</si>
  <si>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</si>
  <si>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</si>
  <si>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</si>
  <si>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</si>
  <si>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</si>
  <si>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</si>
  <si>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</si>
  <si>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</si>
  <si>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</si>
  <si>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</si>
  <si>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</si>
  <si>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</si>
  <si>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</si>
  <si>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</si>
  <si>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</si>
  <si>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</si>
  <si>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</si>
  <si>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</si>
  <si>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</si>
  <si>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</si>
  <si>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</si>
  <si>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</si>
  <si>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</si>
  <si>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</si>
  <si>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</si>
  <si>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</si>
  <si>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</si>
  <si>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</si>
  <si>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</si>
  <si>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</si>
  <si>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</si>
  <si>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</si>
  <si>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</si>
  <si>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</si>
  <si>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</si>
  <si>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</si>
  <si>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</si>
  <si>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</si>
  <si>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</si>
  <si>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</si>
  <si>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</si>
  <si>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</si>
  <si>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</si>
  <si>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</si>
  <si>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</si>
  <si>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</si>
  <si>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</si>
  <si>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</si>
  <si>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</si>
  <si>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</si>
  <si>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</si>
  <si>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</si>
  <si>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</si>
  <si>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</si>
  <si>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</si>
  <si>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</si>
  <si>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</si>
  <si>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</si>
  <si>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</si>
  <si>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</si>
  <si>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</si>
  <si>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</si>
  <si>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</si>
  <si>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</si>
  <si>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</si>
  <si>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</si>
  <si>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</si>
  <si>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</si>
  <si>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</si>
  <si>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</si>
  <si>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</si>
  <si>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</si>
  <si>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</si>
  <si>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</si>
  <si>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</si>
  <si>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</si>
  <si>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</si>
  <si>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</si>
  <si>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</si>
  <si>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</si>
  <si>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</si>
  <si>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</si>
  <si>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</si>
  <si>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</si>
  <si>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</si>
  <si>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</si>
  <si>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</si>
  <si>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</si>
  <si>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</si>
  <si>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</si>
  <si>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</si>
  <si>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</si>
  <si>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</si>
  <si>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</si>
  <si>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</si>
  <si>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</si>
  <si>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</si>
  <si>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</si>
  <si>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</si>
  <si>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</si>
  <si>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</si>
  <si>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</si>
  <si>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</si>
  <si>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</si>
  <si>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</si>
  <si>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</si>
  <si>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</si>
  <si>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</si>
  <si>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</si>
  <si>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</si>
  <si>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</si>
  <si>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</si>
  <si>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</si>
  <si>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</si>
  <si>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</si>
  <si>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</si>
  <si>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</si>
  <si>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</si>
  <si>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</si>
  <si>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</si>
  <si>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</si>
  <si>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</si>
  <si>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</si>
  <si>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</si>
  <si>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</si>
  <si>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</si>
  <si>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</si>
  <si>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</si>
  <si>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</si>
  <si>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</si>
  <si>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</si>
  <si>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</si>
  <si>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</si>
  <si>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</si>
  <si>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</si>
  <si>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</si>
  <si>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</si>
  <si>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</si>
  <si>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</si>
  <si>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</si>
  <si>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</si>
  <si>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</si>
  <si>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</si>
  <si>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</si>
  <si>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</si>
  <si>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</si>
  <si>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</si>
  <si>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</si>
  <si>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</si>
  <si>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</si>
  <si>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</si>
  <si>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</si>
  <si>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</si>
  <si>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</si>
  <si>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</si>
  <si>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</si>
  <si>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</si>
  <si>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</si>
  <si>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</si>
  <si>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</si>
  <si>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</si>
  <si>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</si>
  <si>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</si>
  <si>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</si>
  <si>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</si>
  <si>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</si>
  <si>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</si>
  <si>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</si>
  <si>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</si>
  <si>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</si>
  <si>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</si>
  <si>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</si>
  <si>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</si>
  <si>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</si>
  <si>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</si>
  <si>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</si>
  <si>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</si>
  <si>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</si>
  <si>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</si>
  <si>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</si>
  <si>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</si>
  <si>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</si>
  <si>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</si>
  <si>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</si>
  <si>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</si>
  <si>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</si>
  <si>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</si>
  <si>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</si>
  <si>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</si>
  <si>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</si>
  <si>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</si>
  <si>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</si>
  <si>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</si>
  <si>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</si>
  <si>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</si>
  <si>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</si>
  <si>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</si>
  <si>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</si>
  <si>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</si>
  <si>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</si>
  <si>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</si>
  <si>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</si>
  <si>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</si>
  <si>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</si>
  <si>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</si>
  <si>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</si>
  <si>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</si>
  <si>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</si>
  <si>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</si>
  <si>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</si>
  <si>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</si>
  <si>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</si>
  <si>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</si>
  <si>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</si>
  <si>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</si>
  <si>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</si>
  <si>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</si>
  <si>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</si>
  <si>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</si>
  <si>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</si>
  <si>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</si>
  <si>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</si>
  <si>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</si>
  <si>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</si>
  <si>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</si>
  <si>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</si>
  <si>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</si>
  <si>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</si>
  <si>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</si>
  <si>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</si>
  <si>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</si>
  <si>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</si>
  <si>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</si>
  <si>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</si>
  <si>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</si>
  <si>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</si>
  <si>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</si>
  <si>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</si>
  <si>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</si>
  <si>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</si>
  <si>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</si>
  <si>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</si>
  <si>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</si>
  <si>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</si>
  <si>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</si>
  <si>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</si>
  <si>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</si>
  <si>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</si>
  <si>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</si>
  <si>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</si>
  <si>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</si>
  <si>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</si>
  <si>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</si>
  <si>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</si>
  <si>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</si>
  <si>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</si>
  <si>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</si>
  <si>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</si>
  <si>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</si>
  <si>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</si>
  <si>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</si>
  <si>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</si>
  <si>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</si>
  <si>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</si>
  <si>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</si>
  <si>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</si>
  <si>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</si>
  <si>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</si>
  <si>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</si>
  <si>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</si>
  <si>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</si>
  <si>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</si>
  <si>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</si>
  <si>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</si>
  <si>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</si>
  <si>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</si>
  <si>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</si>
  <si>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</si>
  <si>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</si>
  <si>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</si>
  <si>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</si>
  <si>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</si>
  <si>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</si>
  <si>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</si>
  <si>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</si>
  <si>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</si>
  <si>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</si>
  <si>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</si>
  <si>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</si>
  <si>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</si>
  <si>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</si>
  <si>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</si>
  <si>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</si>
  <si>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</si>
  <si>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</si>
  <si>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</si>
  <si>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</si>
  <si>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</si>
  <si>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</si>
  <si>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</si>
  <si>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</si>
  <si>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</si>
  <si>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</si>
  <si>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</si>
  <si>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</si>
  <si>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</si>
  <si>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</si>
  <si>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</si>
  <si>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</si>
  <si>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</si>
  <si>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</si>
  <si>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</si>
  <si>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</si>
  <si>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</si>
  <si>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</si>
  <si>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</si>
  <si>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</si>
  <si>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</si>
  <si>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</si>
  <si>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</si>
  <si>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</si>
  <si>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</si>
  <si>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</si>
  <si>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</si>
  <si>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</si>
  <si>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</si>
  <si>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</si>
  <si>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</si>
  <si>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</si>
  <si>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</si>
  <si>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</si>
  <si>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</si>
  <si>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</si>
  <si>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</si>
  <si>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</si>
  <si>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</si>
  <si>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</si>
  <si>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</si>
  <si>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</si>
  <si>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</si>
  <si>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</si>
  <si>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</si>
  <si>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</si>
  <si>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</si>
  <si>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</si>
  <si>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</si>
  <si>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</si>
  <si>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</si>
  <si>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</si>
  <si>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</si>
  <si>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</si>
  <si>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</si>
  <si>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</si>
  <si>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</si>
  <si>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</si>
  <si>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</si>
  <si>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</si>
  <si>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</si>
  <si>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</si>
  <si>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</si>
  <si>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</si>
  <si>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</si>
  <si>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</si>
  <si>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</si>
  <si>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</si>
  <si>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</si>
  <si>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</si>
  <si>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</si>
  <si>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</si>
  <si>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</si>
  <si>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</si>
  <si>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</si>
  <si>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</si>
  <si>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</si>
  <si>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</si>
  <si>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</si>
  <si>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</si>
  <si>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</si>
  <si>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</si>
  <si>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</si>
  <si>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</si>
  <si>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</si>
  <si>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</si>
  <si>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</si>
  <si>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</si>
  <si>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</si>
  <si>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</si>
  <si>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</si>
  <si>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</si>
  <si>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</si>
  <si>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</si>
  <si>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</si>
  <si>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</si>
  <si>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</si>
  <si>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</si>
  <si>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</si>
  <si>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</si>
  <si>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</si>
  <si>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</si>
  <si>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</si>
  <si>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</si>
  <si>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</si>
  <si>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</si>
  <si>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</si>
  <si>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</si>
  <si>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</si>
  <si>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</si>
  <si>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</si>
  <si>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</si>
  <si>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</si>
  <si>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</si>
  <si>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</si>
  <si>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</si>
  <si>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</si>
  <si>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</si>
  <si>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</si>
  <si>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</si>
  <si>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</si>
  <si>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</si>
  <si>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</si>
  <si>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</si>
  <si>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</si>
  <si>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</si>
  <si>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</si>
  <si>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</si>
  <si>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</si>
  <si>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</si>
  <si>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</si>
  <si>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</si>
  <si>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</si>
  <si>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</si>
  <si>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</si>
  <si>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</si>
  <si>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</si>
  <si>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</si>
  <si>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</si>
  <si>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</si>
  <si>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</si>
  <si>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</si>
  <si>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</si>
  <si>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</si>
  <si>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</si>
  <si>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</si>
  <si>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</si>
  <si>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</si>
  <si>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</si>
  <si>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</si>
  <si>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</si>
  <si>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</si>
  <si>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</si>
  <si>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</si>
  <si>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</si>
  <si>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</si>
  <si>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</si>
  <si>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</si>
  <si>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</si>
  <si>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</si>
  <si>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</si>
  <si>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</si>
  <si>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</si>
  <si>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</si>
  <si>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</si>
  <si>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</si>
  <si>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</si>
  <si>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</si>
  <si>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</si>
  <si>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</si>
  <si>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</si>
  <si>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</si>
  <si>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</si>
  <si>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</si>
  <si>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</si>
  <si>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</si>
  <si>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</si>
  <si>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</si>
  <si>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</si>
  <si>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</si>
  <si>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</si>
  <si>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</si>
  <si>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</si>
  <si>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</si>
  <si>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</si>
  <si>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</si>
  <si>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</si>
  <si>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</si>
  <si>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</si>
  <si>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</si>
  <si>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</si>
  <si>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</si>
  <si>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</si>
  <si>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</si>
  <si>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</si>
  <si>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</si>
  <si>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</si>
  <si>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</si>
  <si>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</si>
  <si>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</si>
  <si>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</si>
  <si>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</si>
  <si>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</si>
  <si>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</si>
  <si>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</si>
  <si>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</si>
  <si>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</si>
  <si>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</si>
  <si>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</si>
  <si>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</si>
  <si>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</si>
  <si>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</si>
  <si>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</si>
  <si>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</si>
  <si>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</si>
  <si>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</si>
  <si>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</si>
  <si>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</si>
  <si>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</si>
  <si>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</si>
  <si>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</si>
  <si>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</si>
  <si>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</si>
  <si>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</si>
  <si>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</si>
  <si>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</si>
  <si>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</si>
  <si>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</si>
  <si>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</si>
  <si>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</si>
  <si>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</si>
  <si>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</si>
  <si>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</si>
  <si>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</si>
  <si>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</si>
  <si>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</si>
  <si>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</si>
  <si>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</si>
  <si>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</si>
  <si>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</si>
  <si>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</si>
  <si>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</si>
  <si>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</si>
  <si>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</si>
  <si>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</si>
  <si>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</si>
  <si>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</si>
  <si>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</si>
  <si>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</si>
  <si>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</si>
  <si>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</si>
  <si>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</si>
  <si>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</si>
  <si>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</si>
  <si>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</si>
  <si>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</si>
  <si>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</si>
  <si>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</si>
  <si>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</si>
  <si>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</si>
  <si>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</si>
  <si>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</si>
  <si>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</si>
  <si>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</si>
  <si>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</si>
  <si>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</si>
  <si>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</si>
  <si>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</si>
  <si>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</si>
  <si>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</si>
  <si>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</si>
  <si>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</si>
  <si>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</si>
  <si>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</si>
  <si>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</si>
  <si>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</si>
  <si>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</si>
  <si>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</si>
  <si>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</si>
  <si>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</si>
  <si>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</si>
  <si>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</si>
  <si>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</si>
  <si>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</si>
  <si>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</si>
  <si>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</si>
  <si>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</si>
  <si>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</si>
  <si>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</si>
  <si>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</si>
  <si>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</si>
  <si>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</si>
  <si>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</si>
  <si>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</si>
  <si>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</si>
  <si>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</si>
  <si>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</si>
  <si>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</si>
  <si>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</si>
  <si>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</si>
  <si>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</si>
  <si>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</si>
  <si>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</si>
  <si>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</si>
  <si>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</si>
  <si>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</si>
  <si>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</si>
  <si>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</si>
  <si>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</si>
  <si>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</si>
  <si>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</si>
  <si>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</si>
  <si>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</si>
  <si>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</si>
  <si>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</si>
  <si>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</si>
  <si>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</si>
  <si>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</si>
  <si>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</si>
  <si>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</si>
  <si>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</si>
  <si>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</si>
  <si>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</si>
  <si>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</si>
  <si>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</si>
  <si>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</si>
  <si>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</si>
  <si>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</si>
  <si>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</si>
  <si>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</si>
  <si>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</si>
  <si>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</si>
  <si>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</si>
  <si>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</si>
  <si>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</si>
  <si>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</si>
  <si>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</si>
  <si>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</si>
  <si>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</si>
  <si>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</si>
  <si>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</si>
  <si>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</si>
  <si>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</si>
  <si>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</si>
  <si>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</si>
  <si>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</si>
  <si>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</si>
  <si>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</si>
  <si>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</si>
  <si>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</si>
  <si>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</si>
  <si>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</si>
  <si>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</si>
  <si>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</si>
  <si>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</si>
  <si>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</si>
  <si>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</si>
  <si>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</si>
  <si>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</si>
  <si>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</si>
  <si>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</si>
  <si>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</si>
  <si>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</si>
  <si>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</si>
  <si>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</si>
  <si>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</si>
  <si>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</si>
  <si>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</si>
  <si>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</si>
  <si>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</si>
  <si>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</si>
  <si>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</si>
  <si>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</si>
  <si>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</si>
  <si>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</si>
  <si>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</si>
  <si>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</si>
  <si>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</si>
  <si>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</si>
  <si>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</si>
  <si>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</si>
  <si>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</si>
  <si>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</si>
  <si>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</si>
  <si>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</si>
  <si>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</si>
  <si>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</si>
  <si>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</si>
  <si>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</si>
  <si>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</si>
  <si>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</si>
  <si>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</si>
  <si>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</si>
  <si>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</si>
  <si>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</si>
  <si>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</si>
  <si>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</si>
  <si>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</si>
  <si>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</si>
  <si>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</si>
  <si>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</si>
  <si>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</si>
  <si>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</si>
  <si>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</si>
  <si>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</si>
  <si>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</si>
  <si>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</si>
  <si>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</si>
  <si>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</si>
  <si>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</si>
  <si>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</si>
  <si>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</si>
  <si>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</si>
  <si>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</si>
  <si>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</si>
  <si>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</si>
  <si>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</si>
  <si>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</si>
  <si>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</si>
  <si>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</si>
  <si>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</si>
  <si>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</si>
  <si>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</si>
  <si>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</si>
  <si>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</si>
  <si>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</si>
  <si>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</si>
  <si>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</si>
  <si>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</si>
  <si>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</si>
  <si>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</si>
  <si>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</si>
  <si>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</si>
  <si>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</si>
  <si>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</si>
  <si>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</si>
  <si>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</si>
  <si>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</si>
  <si>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</si>
  <si>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</si>
  <si>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</si>
  <si>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</si>
  <si>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</si>
  <si>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</si>
  <si>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</si>
  <si>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</si>
  <si>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</si>
  <si>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</si>
  <si>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</si>
  <si>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</si>
  <si>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</si>
  <si>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</si>
  <si>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</si>
  <si>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</si>
  <si>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</si>
  <si>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</si>
  <si>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</si>
  <si>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</si>
  <si>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</si>
  <si>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</si>
  <si>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</si>
  <si>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</si>
  <si>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</si>
  <si>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</si>
  <si>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</si>
  <si>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</si>
  <si>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</si>
  <si>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</si>
  <si>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</si>
  <si>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</si>
  <si>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</si>
  <si>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</si>
  <si>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</si>
  <si>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</si>
  <si>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</si>
  <si>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</si>
  <si>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</si>
  <si>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</si>
  <si>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</si>
  <si>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</si>
  <si>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</si>
  <si>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</si>
  <si>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</si>
  <si>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</si>
  <si>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</si>
  <si>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</si>
  <si>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</si>
  <si>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</si>
  <si>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</si>
  <si>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</si>
  <si>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</si>
  <si>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</si>
  <si>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</si>
  <si>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</si>
  <si>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</si>
  <si>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</si>
  <si>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</si>
  <si>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</si>
  <si>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</si>
  <si>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</si>
  <si>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</si>
  <si>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</si>
  <si>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</si>
  <si>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</si>
  <si>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</si>
  <si>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</si>
  <si>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</si>
  <si>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</si>
  <si>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</si>
  <si>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</si>
  <si>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</si>
  <si>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</si>
  <si>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</si>
  <si>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</si>
  <si>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</si>
  <si>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</si>
  <si>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</si>
  <si>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</si>
  <si>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</si>
  <si>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</si>
  <si>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</si>
  <si>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</si>
  <si>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</si>
  <si>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</si>
  <si>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</si>
  <si>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</si>
  <si>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</si>
  <si>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</si>
  <si>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</si>
  <si>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</si>
  <si>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</si>
  <si>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</si>
  <si>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</si>
  <si>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</si>
  <si>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</si>
  <si>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</si>
  <si>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</si>
  <si>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</si>
  <si>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</si>
  <si>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</si>
  <si>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</si>
  <si>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</si>
  <si>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</si>
  <si>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</si>
  <si>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</si>
  <si>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</si>
  <si>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</si>
  <si>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</si>
  <si>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</si>
  <si>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</si>
  <si>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</si>
  <si>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</si>
  <si>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</si>
  <si>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</si>
  <si>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</si>
  <si>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</si>
  <si>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</si>
  <si>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</si>
  <si>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</si>
  <si>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</si>
  <si>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</si>
  <si>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</si>
  <si>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</si>
  <si>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</si>
  <si>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</si>
  <si>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</si>
  <si>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</si>
  <si>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</si>
  <si>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</si>
  <si>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</si>
  <si>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</si>
  <si>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</si>
  <si>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</si>
  <si>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</si>
  <si>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</si>
  <si>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</si>
  <si>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</si>
  <si>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</si>
  <si>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</si>
  <si>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</si>
  <si>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</si>
  <si>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</si>
  <si>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</si>
  <si>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</si>
  <si>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</si>
  <si>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</si>
  <si>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</si>
  <si>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</si>
  <si>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</si>
  <si>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</si>
  <si>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</si>
  <si>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</si>
  <si>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</si>
  <si>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</si>
  <si>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</si>
  <si>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</si>
  <si>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</si>
  <si>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</si>
  <si>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</si>
  <si>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</si>
  <si>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</si>
  <si>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</si>
  <si>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</si>
  <si>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</si>
  <si>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</si>
  <si>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</si>
  <si>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</si>
  <si>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</si>
  <si>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</si>
  <si>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</si>
  <si>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</si>
  <si>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</si>
  <si>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</si>
  <si>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</si>
  <si>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</si>
  <si>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</si>
  <si>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</si>
  <si>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</si>
  <si>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</si>
  <si>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</si>
  <si>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</si>
  <si>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</si>
  <si>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</si>
  <si>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</si>
  <si>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</si>
  <si>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</si>
  <si>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</si>
  <si>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</si>
  <si>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</si>
  <si>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</si>
  <si>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</si>
  <si>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</si>
  <si>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</si>
  <si>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</si>
  <si>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</si>
  <si>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</si>
  <si>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</si>
  <si>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</si>
  <si>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</si>
  <si>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</si>
  <si>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</si>
  <si>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</si>
  <si>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</si>
  <si>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</si>
  <si>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</si>
  <si>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</si>
  <si>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</si>
  <si>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</si>
  <si>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</si>
  <si>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</si>
  <si>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</si>
  <si>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</si>
  <si>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</si>
  <si>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</si>
  <si>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</si>
  <si>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</si>
  <si>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</si>
  <si>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</si>
  <si>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</si>
  <si>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</si>
  <si>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</si>
  <si>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</si>
  <si>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</si>
  <si>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</si>
  <si>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</si>
  <si>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</si>
  <si>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</si>
  <si>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</si>
  <si>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</si>
  <si>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</si>
  <si>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</si>
  <si>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</si>
  <si>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</si>
  <si>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</si>
  <si>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</si>
  <si>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</si>
  <si>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</si>
  <si>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</si>
  <si>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</si>
  <si>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</si>
  <si>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</si>
  <si>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</si>
  <si>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</si>
  <si>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</si>
  <si>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</si>
  <si>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</si>
  <si>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</si>
  <si>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</si>
  <si>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</si>
  <si>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</si>
  <si>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</si>
  <si>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</si>
  <si>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</si>
  <si>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</si>
  <si>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</si>
  <si>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</si>
  <si>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</si>
  <si>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</si>
  <si>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</si>
  <si>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</si>
  <si>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</si>
  <si>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</si>
  <si>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</si>
  <si>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</si>
  <si>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</si>
  <si>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</si>
  <si>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</si>
  <si>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</si>
  <si>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</si>
  <si>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</si>
  <si>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</si>
  <si>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</si>
  <si>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</si>
  <si>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</si>
  <si>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</si>
  <si>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</si>
  <si>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</si>
  <si>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</si>
  <si>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</si>
  <si>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</si>
  <si>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</si>
  <si>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</si>
  <si>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</si>
  <si>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</si>
  <si>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</si>
  <si>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</si>
  <si>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</si>
  <si>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</si>
  <si>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</si>
  <si>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</si>
  <si>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</si>
  <si>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</si>
  <si>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</si>
  <si>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</si>
  <si>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</si>
  <si>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</si>
  <si>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</si>
  <si>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</si>
  <si>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</si>
  <si>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</si>
  <si>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</si>
  <si>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</si>
  <si>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</si>
  <si>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</si>
  <si>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</si>
  <si>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</si>
  <si>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</si>
  <si>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</si>
  <si>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</si>
  <si>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</si>
  <si>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</si>
  <si>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</si>
  <si>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</si>
  <si>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</si>
  <si>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</si>
  <si>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</si>
  <si>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</si>
  <si>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</si>
  <si>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</si>
  <si>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</si>
  <si>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</si>
  <si>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</si>
  <si>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</si>
  <si>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</si>
  <si>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</si>
  <si>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</si>
  <si>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</si>
  <si>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</si>
  <si>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</si>
  <si>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</si>
  <si>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</si>
  <si>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</si>
  <si>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</si>
  <si>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</si>
  <si>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</si>
  <si>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</si>
  <si>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</si>
  <si>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</si>
  <si>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</si>
  <si>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</si>
  <si>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</si>
  <si>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</si>
  <si>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</si>
  <si>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</si>
  <si>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</si>
  <si>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</si>
  <si>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</si>
  <si>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</si>
  <si>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</si>
  <si>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</si>
  <si>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</si>
  <si>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</si>
  <si>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</si>
  <si>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</si>
  <si>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</si>
  <si>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</si>
  <si>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</si>
  <si>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</si>
  <si>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</si>
  <si>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</si>
  <si>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</si>
  <si>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</si>
  <si>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</si>
  <si>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</si>
  <si>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</si>
  <si>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</si>
  <si>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</si>
  <si>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</si>
  <si>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</si>
  <si>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</si>
  <si>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</si>
  <si>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</si>
  <si>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</si>
  <si>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</si>
  <si>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</si>
  <si>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</si>
  <si>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</si>
  <si>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</si>
  <si>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</si>
  <si>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</si>
  <si>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</si>
  <si>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</si>
  <si>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</si>
  <si>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</si>
  <si>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</si>
  <si>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</si>
  <si>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</si>
  <si>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</si>
  <si>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</si>
  <si>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</si>
  <si>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</si>
  <si>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</si>
  <si>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</si>
  <si>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</si>
  <si>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</si>
  <si>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</si>
  <si>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</si>
  <si>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</si>
  <si>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</si>
  <si>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</si>
  <si>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</si>
  <si>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</si>
  <si>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</si>
  <si>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</si>
  <si>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</si>
  <si>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</si>
  <si>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</si>
  <si>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</si>
  <si>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</si>
  <si>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</si>
  <si>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</si>
  <si>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</si>
  <si>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</si>
  <si>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</si>
  <si>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</si>
  <si>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</si>
  <si>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</si>
  <si>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</si>
  <si>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</si>
  <si>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</si>
  <si>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</si>
  <si>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</si>
  <si>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</si>
  <si>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</si>
  <si>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</si>
  <si>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</si>
  <si>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</si>
  <si>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</si>
  <si>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</si>
  <si>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</si>
  <si>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</si>
  <si>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</si>
  <si>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</si>
  <si>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</si>
  <si>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</si>
  <si>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</si>
  <si>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</si>
  <si>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</si>
  <si>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</si>
  <si>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</si>
  <si>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</si>
  <si>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</si>
  <si>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</si>
  <si>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</si>
  <si>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</si>
  <si>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</si>
  <si>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</si>
  <si>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</si>
  <si>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</si>
  <si>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</si>
  <si>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</si>
  <si>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</si>
  <si>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</si>
  <si>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</si>
  <si>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</si>
  <si>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</si>
  <si>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</si>
  <si>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</si>
  <si>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</si>
  <si>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</si>
  <si>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</si>
  <si>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</si>
  <si>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</si>
  <si>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</si>
  <si>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</si>
  <si>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</si>
  <si>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</si>
  <si>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</si>
  <si>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</si>
  <si>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</si>
  <si>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</si>
  <si>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</si>
  <si>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</si>
  <si>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</si>
  <si>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</si>
  <si>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</si>
  <si>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</si>
  <si>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</si>
  <si>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</si>
  <si>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</si>
  <si>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</si>
  <si>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</si>
  <si>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</si>
  <si>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</si>
  <si>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</si>
  <si>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</si>
  <si>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</si>
  <si>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</si>
  <si>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</si>
  <si>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</si>
  <si>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</si>
  <si>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</si>
  <si>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</si>
  <si>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</si>
  <si>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</si>
  <si>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</si>
  <si>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</si>
  <si>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</si>
  <si>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</si>
  <si>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</si>
  <si>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</si>
  <si>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</si>
  <si>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</si>
  <si>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</si>
  <si>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</si>
  <si>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</si>
  <si>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</si>
  <si>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</si>
  <si>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</si>
  <si>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</si>
  <si>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</si>
  <si>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</si>
  <si>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</si>
  <si>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</si>
  <si>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</si>
  <si>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</si>
  <si>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</si>
  <si>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</si>
  <si>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</si>
  <si>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</si>
  <si>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</si>
  <si>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</si>
  <si>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</si>
  <si>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</si>
  <si>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</si>
  <si>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</si>
  <si>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</si>
  <si>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</si>
  <si>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</si>
  <si>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</si>
  <si>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</si>
  <si>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</si>
  <si>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</si>
  <si>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</si>
  <si>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</si>
  <si>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</si>
  <si>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</si>
  <si>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</si>
  <si>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</si>
  <si>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</si>
  <si>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</si>
  <si>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</si>
  <si>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</si>
  <si>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</si>
  <si>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</si>
  <si>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</si>
  <si>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</si>
  <si>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</si>
  <si>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</si>
  <si>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</si>
  <si>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</si>
  <si>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</si>
  <si>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</si>
  <si>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</si>
  <si>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</si>
  <si>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</si>
  <si>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</si>
  <si>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</si>
  <si>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</si>
  <si>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</si>
  <si>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</si>
  <si>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</si>
  <si>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</si>
  <si>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</si>
  <si>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</si>
  <si>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</si>
  <si>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</si>
  <si>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</si>
  <si>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</si>
  <si>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</si>
  <si>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</si>
  <si>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</si>
  <si>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</si>
  <si>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</si>
  <si>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</si>
  <si>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</si>
  <si>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</si>
  <si>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</si>
  <si>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</si>
  <si>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</si>
  <si>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</si>
  <si>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</si>
  <si>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</si>
  <si>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</si>
  <si>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</si>
  <si>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</si>
  <si>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</si>
  <si>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</si>
  <si>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</si>
  <si>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</si>
  <si>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</si>
  <si>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</si>
  <si>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</si>
  <si>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</si>
  <si>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</si>
  <si>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</si>
  <si>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</si>
  <si>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</si>
  <si>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</si>
  <si>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</si>
  <si>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</si>
  <si>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</si>
  <si>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</si>
  <si>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</si>
  <si>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</si>
  <si>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</si>
  <si>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</si>
  <si>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</si>
  <si>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</si>
  <si>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</si>
  <si>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</si>
  <si>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</si>
  <si>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</si>
  <si>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</si>
  <si>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</si>
  <si>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</si>
  <si>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</si>
  <si>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</si>
  <si>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</si>
  <si>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</si>
  <si>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</si>
  <si>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</si>
  <si>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</si>
  <si>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</si>
  <si>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</si>
  <si>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</si>
  <si>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</si>
  <si>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</si>
  <si>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</si>
  <si>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</si>
  <si>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</si>
  <si>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</si>
  <si>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</si>
  <si>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</si>
  <si>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</si>
  <si>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</si>
  <si>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</si>
  <si>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</si>
  <si>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</si>
  <si>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</si>
  <si>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</si>
  <si>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</si>
  <si>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</si>
  <si>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</si>
  <si>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</si>
  <si>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</si>
  <si>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</si>
  <si>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</si>
  <si>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</si>
  <si>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</si>
  <si>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</si>
  <si>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</si>
  <si>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</si>
  <si>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</si>
  <si>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</si>
  <si>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</si>
  <si>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</si>
  <si>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</si>
  <si>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</si>
  <si>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</si>
  <si>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</si>
  <si>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</si>
  <si>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</si>
  <si>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</si>
  <si>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</si>
  <si>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</si>
  <si>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</si>
  <si>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</si>
  <si>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</si>
  <si>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</si>
  <si>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</si>
  <si>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</si>
  <si>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</si>
  <si>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</si>
  <si>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</si>
  <si>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</si>
  <si>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</si>
  <si>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</si>
  <si>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</si>
  <si>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</si>
  <si>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</si>
  <si>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</si>
  <si>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</si>
  <si>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</si>
  <si>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</si>
  <si>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</si>
  <si>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</si>
  <si>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</si>
  <si>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</si>
  <si>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</si>
  <si>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</si>
  <si>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</si>
  <si>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</si>
  <si>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</si>
  <si>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</si>
  <si>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</si>
  <si>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</si>
  <si>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</si>
  <si>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</si>
  <si>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</si>
  <si>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</si>
  <si>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</si>
  <si>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</si>
  <si>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</si>
  <si>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</si>
  <si>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</si>
  <si>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</si>
  <si>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</si>
  <si>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</si>
  <si>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</si>
  <si>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</si>
  <si>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</si>
  <si>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</si>
  <si>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</si>
  <si>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</si>
  <si>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</si>
  <si>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</si>
  <si>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</si>
  <si>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</si>
  <si>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</si>
  <si>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</si>
  <si>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</si>
  <si>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</si>
  <si>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</si>
  <si>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</si>
  <si>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</si>
  <si>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</si>
  <si>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</si>
  <si>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</si>
  <si>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</si>
  <si>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</si>
  <si>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</si>
  <si>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</si>
  <si>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</si>
  <si>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</si>
  <si>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</si>
  <si>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</si>
  <si>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</si>
  <si>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</si>
  <si>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</si>
  <si>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</si>
  <si>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</si>
  <si>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</si>
  <si>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</si>
  <si>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</si>
  <si>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</si>
  <si>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</si>
  <si>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</si>
  <si>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</si>
  <si>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</si>
  <si>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</si>
  <si>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</si>
  <si>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</si>
  <si>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</si>
  <si>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</si>
  <si>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</si>
  <si>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</si>
  <si>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</si>
  <si>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</si>
  <si>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</si>
  <si>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</si>
  <si>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</si>
  <si>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</si>
  <si>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</si>
  <si>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</si>
  <si>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</si>
  <si>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</si>
  <si>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</si>
  <si>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</si>
  <si>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</si>
  <si>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</si>
  <si>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</si>
  <si>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</si>
  <si>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</si>
  <si>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</si>
  <si>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</si>
  <si>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</si>
  <si>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</si>
  <si>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</si>
  <si>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</si>
  <si>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</si>
  <si>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</si>
  <si>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</si>
  <si>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</si>
  <si>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</si>
  <si>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</si>
  <si>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</si>
  <si>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</si>
  <si>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</si>
  <si>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</si>
  <si>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</si>
  <si>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</si>
  <si>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</si>
  <si>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</si>
  <si>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</si>
  <si>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</si>
  <si>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</si>
  <si>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</si>
  <si>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</si>
  <si>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</si>
  <si>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</si>
  <si>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</si>
  <si>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</si>
  <si>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</si>
  <si>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</si>
  <si>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</si>
  <si>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</si>
  <si>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</si>
  <si>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</si>
  <si>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</si>
  <si>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</si>
  <si>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</si>
  <si>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</si>
  <si>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</si>
  <si>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</si>
  <si>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</si>
  <si>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</si>
  <si>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</si>
  <si>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</si>
  <si>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</si>
  <si>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</si>
  <si>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</si>
  <si>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</si>
  <si>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</si>
  <si>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</si>
  <si>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</si>
  <si>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</si>
  <si>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</si>
  <si>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</si>
  <si>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</si>
  <si>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</si>
  <si>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</si>
  <si>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</si>
  <si>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</si>
  <si>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</si>
  <si>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</si>
  <si>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</si>
  <si>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</si>
  <si>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</si>
  <si>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</si>
  <si>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</si>
  <si>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</si>
  <si>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</si>
  <si>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</si>
  <si>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</si>
  <si>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</si>
  <si>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</si>
  <si>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</si>
  <si>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</si>
  <si>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</si>
  <si>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</si>
  <si>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</si>
  <si>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</si>
  <si>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</si>
  <si>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</si>
  <si>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</si>
  <si>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</si>
  <si>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</si>
  <si>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</si>
  <si>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</si>
  <si>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</si>
  <si>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</si>
  <si>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</si>
  <si>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</si>
  <si>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</si>
  <si>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</si>
  <si>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</si>
  <si>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</si>
  <si>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</si>
  <si>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</si>
  <si>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</si>
  <si>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</si>
  <si>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</si>
  <si>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</si>
  <si>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</si>
  <si>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</si>
  <si>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</si>
  <si>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</si>
  <si>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</si>
  <si>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</si>
  <si>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</si>
  <si>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</si>
  <si>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</si>
  <si>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</si>
  <si>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</si>
  <si>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</si>
  <si>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</si>
  <si>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</si>
  <si>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</si>
  <si>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</si>
  <si>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</si>
  <si>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</si>
  <si>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</si>
  <si>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</si>
  <si>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</si>
  <si>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</si>
  <si>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</si>
  <si>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</si>
  <si>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</si>
  <si>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</si>
  <si>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</si>
  <si>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</si>
  <si>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</si>
  <si>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</si>
  <si>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</si>
  <si>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</si>
  <si>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</si>
  <si>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</si>
  <si>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</si>
  <si>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</si>
  <si>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</si>
  <si>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</si>
  <si>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</si>
  <si>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</si>
  <si>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</si>
  <si>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</si>
  <si>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</si>
  <si>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</si>
  <si>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</si>
  <si>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</si>
  <si>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</si>
  <si>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</si>
  <si>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</si>
  <si>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</si>
  <si>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</si>
  <si>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</si>
  <si>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</si>
  <si>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</si>
  <si>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</si>
  <si>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</si>
  <si>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</si>
  <si>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</si>
  <si>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</si>
  <si>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</si>
  <si>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</si>
  <si>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</si>
  <si>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</si>
  <si>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</si>
  <si>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</si>
  <si>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</si>
  <si>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</si>
  <si>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</si>
  <si>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</si>
  <si>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</si>
  <si>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</si>
  <si>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</si>
  <si>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</si>
  <si>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</si>
  <si>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</si>
  <si>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</si>
  <si>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</si>
  <si>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</si>
  <si>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</si>
  <si>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</si>
  <si>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</si>
  <si>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</si>
  <si>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</si>
  <si>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</si>
  <si>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</si>
  <si>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</si>
  <si>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</si>
  <si>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</si>
  <si>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</si>
  <si>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</si>
  <si>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</si>
  <si>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</si>
  <si>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</si>
  <si>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</si>
  <si>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</si>
  <si>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</si>
  <si>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</si>
  <si>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</si>
  <si>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</si>
  <si>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</si>
  <si>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</si>
  <si>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</si>
  <si>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</si>
  <si>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</si>
  <si>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</si>
  <si>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</si>
  <si>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</si>
  <si>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</si>
  <si>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</si>
  <si>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</si>
  <si>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</si>
  <si>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</si>
  <si>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</si>
  <si>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</si>
  <si>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</si>
  <si>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</si>
  <si>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</si>
  <si>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</si>
  <si>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</si>
  <si>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</si>
  <si>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</si>
  <si>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</si>
  <si>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</si>
  <si>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</si>
  <si>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</si>
  <si>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</si>
  <si>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</si>
  <si>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</si>
  <si>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</si>
  <si>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</si>
  <si>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</si>
  <si>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</si>
  <si>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</si>
  <si>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</si>
  <si>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</si>
  <si>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</si>
  <si>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</si>
  <si>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</si>
  <si>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</si>
  <si>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</si>
  <si>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</si>
  <si>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</si>
  <si>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</si>
  <si>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</si>
  <si>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</si>
  <si>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</si>
  <si>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</si>
  <si>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</si>
  <si>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</si>
  <si>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</si>
  <si>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</si>
  <si>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</si>
  <si>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</si>
  <si>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</si>
  <si>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</si>
  <si>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</si>
  <si>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</si>
  <si>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</si>
  <si>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</si>
  <si>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</si>
  <si>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</si>
  <si>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</si>
  <si>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</si>
  <si>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</si>
  <si>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</si>
  <si>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</si>
  <si>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</si>
  <si>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</si>
  <si>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</si>
  <si>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</si>
  <si>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</si>
  <si>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</si>
  <si>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</si>
  <si>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</si>
  <si>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</si>
  <si>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</si>
  <si>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</si>
  <si>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</si>
  <si>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</si>
  <si>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</si>
  <si>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</si>
  <si>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</si>
  <si>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</si>
  <si>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</si>
  <si>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</si>
  <si>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</si>
  <si>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</si>
  <si>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</si>
  <si>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</si>
  <si>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</si>
  <si>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</si>
  <si>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</si>
  <si>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</si>
  <si>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</si>
  <si>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</si>
  <si>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</si>
  <si>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</si>
  <si>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</si>
  <si>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</si>
  <si>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</si>
  <si>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</si>
  <si>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</si>
  <si>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</si>
  <si>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</si>
  <si>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</si>
  <si>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</si>
  <si>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</si>
  <si>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</si>
  <si>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</si>
  <si>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</si>
  <si>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</si>
  <si>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</si>
  <si>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</si>
  <si>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</si>
  <si>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</si>
  <si>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</si>
  <si>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</si>
  <si>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</si>
  <si>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</si>
  <si>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</si>
  <si>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</si>
  <si>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</si>
  <si>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</si>
  <si>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</si>
  <si>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</si>
  <si>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</si>
  <si>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</si>
  <si>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</si>
  <si>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</si>
  <si>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</si>
  <si>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</si>
  <si>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</si>
  <si>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</si>
  <si>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</si>
  <si>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</si>
  <si>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</si>
  <si>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</si>
  <si>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</si>
  <si>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</si>
  <si>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</si>
  <si>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</si>
  <si>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</si>
  <si>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</si>
  <si>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</si>
  <si>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</si>
  <si>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</si>
  <si>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</si>
  <si>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</si>
  <si>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</si>
  <si>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</si>
  <si>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</si>
  <si>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</si>
  <si>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</si>
  <si>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</si>
  <si>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</si>
  <si>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</si>
  <si>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</si>
  <si>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</si>
  <si>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</si>
  <si>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</si>
  <si>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</si>
  <si>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</si>
  <si>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</si>
  <si>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</si>
  <si>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</si>
  <si>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</si>
  <si>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</si>
  <si>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</si>
  <si>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</si>
  <si>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</si>
  <si>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</si>
  <si>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</si>
  <si>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</si>
  <si>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</si>
  <si>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</si>
  <si>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</si>
  <si>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</si>
  <si>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</si>
  <si>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</si>
  <si>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</si>
  <si>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</si>
  <si>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</si>
  <si>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</si>
  <si>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</si>
  <si>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</si>
  <si>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</si>
  <si>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</si>
  <si>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</si>
  <si>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</si>
  <si>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</si>
  <si>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</si>
  <si>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</si>
  <si>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</si>
  <si>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</si>
  <si>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</si>
  <si>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</si>
  <si>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</si>
  <si>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</si>
  <si>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</si>
  <si>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</si>
  <si>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</si>
  <si>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</si>
  <si>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</si>
  <si>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</si>
  <si>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</si>
  <si>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</si>
  <si>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</si>
  <si>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</si>
  <si>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</si>
  <si>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</si>
  <si>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</si>
  <si>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</si>
  <si>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</si>
  <si>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</si>
  <si>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</si>
  <si>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</si>
  <si>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</si>
  <si>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</si>
  <si>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</si>
  <si>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</si>
  <si>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</si>
  <si>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</si>
  <si>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</si>
  <si>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</si>
  <si>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</si>
  <si>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</si>
  <si>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</si>
  <si>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</si>
  <si>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</si>
  <si>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</si>
  <si>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</si>
  <si>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</si>
  <si>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</si>
  <si>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</si>
  <si>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</si>
  <si>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</si>
  <si>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</si>
  <si>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</si>
  <si>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</si>
  <si>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</si>
  <si>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</si>
  <si>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</si>
  <si>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</si>
  <si>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</si>
  <si>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</si>
  <si>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</si>
  <si>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</si>
  <si>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</si>
  <si>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</si>
  <si>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</si>
  <si>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</si>
  <si>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</si>
  <si>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</si>
  <si>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</si>
  <si>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</si>
  <si>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</si>
  <si>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</si>
  <si>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</si>
  <si>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</si>
  <si>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</si>
  <si>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</si>
  <si>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</si>
  <si>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</si>
  <si>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</si>
  <si>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</si>
  <si>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</si>
  <si>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</si>
  <si>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</si>
  <si>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</si>
  <si>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</si>
  <si>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</si>
  <si>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</si>
  <si>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</si>
  <si>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</si>
  <si>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</si>
  <si>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</si>
  <si>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</si>
  <si>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</si>
  <si>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</si>
  <si>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</si>
  <si>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</si>
  <si>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</si>
  <si>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</si>
  <si>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</si>
  <si>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</si>
  <si>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</si>
  <si>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</si>
  <si>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</si>
  <si>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</si>
  <si>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</si>
  <si>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</si>
  <si>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</si>
  <si>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</si>
  <si>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</si>
  <si>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</si>
  <si>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</si>
  <si>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</si>
  <si>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</si>
  <si>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</si>
  <si>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</si>
  <si>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</si>
  <si>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</si>
  <si>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</si>
  <si>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</si>
  <si>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</si>
  <si>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</si>
  <si>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</si>
  <si>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</si>
  <si>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</si>
  <si>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</si>
  <si>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</si>
  <si>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</si>
  <si>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</si>
  <si>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</si>
  <si>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</si>
  <si>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</si>
  <si>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</si>
  <si>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</si>
  <si>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</si>
  <si>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</si>
  <si>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</si>
  <si>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</si>
  <si>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</si>
  <si>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</si>
  <si>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</si>
  <si>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</si>
  <si>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</si>
  <si>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</si>
  <si>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</si>
  <si>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</si>
  <si>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</si>
  <si>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</si>
  <si>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</si>
  <si>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</si>
  <si>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</si>
  <si>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</si>
  <si>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</si>
  <si>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</si>
  <si>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</si>
  <si>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</si>
  <si>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</si>
  <si>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</si>
  <si>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</si>
  <si>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</si>
  <si>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</si>
  <si>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</si>
  <si>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</si>
  <si>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</si>
  <si>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</si>
  <si>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</si>
  <si>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</si>
  <si>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</si>
  <si>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</si>
  <si>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</si>
  <si>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</si>
  <si>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</si>
  <si>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</si>
  <si>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</si>
  <si>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</si>
  <si>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</si>
  <si>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</si>
  <si>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</si>
  <si>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</si>
  <si>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</si>
  <si>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</si>
  <si>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</si>
  <si>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</si>
  <si>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</si>
  <si>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</si>
  <si>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</si>
  <si>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</si>
  <si>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</si>
  <si>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</si>
  <si>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</si>
  <si>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</si>
  <si>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</si>
  <si>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</si>
  <si>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</si>
  <si>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</si>
  <si>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</si>
  <si>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</si>
  <si>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</si>
  <si>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</si>
  <si>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</si>
  <si>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</si>
  <si>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</si>
  <si>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</si>
  <si>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</si>
  <si>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</si>
  <si>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</si>
  <si>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</si>
  <si>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</si>
  <si>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</si>
  <si>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</si>
  <si>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</si>
  <si>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</si>
  <si>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</si>
  <si>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</si>
  <si>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</si>
  <si>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</si>
  <si>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</si>
  <si>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</si>
  <si>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</si>
  <si>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</si>
  <si>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</si>
  <si>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</si>
  <si>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</si>
  <si>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</si>
  <si>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</si>
  <si>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</si>
  <si>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</si>
  <si>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</si>
  <si>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</si>
  <si>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</si>
  <si>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</si>
  <si>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</si>
  <si>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</si>
  <si>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</si>
  <si>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</si>
  <si>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</si>
  <si>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</si>
  <si>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</si>
  <si>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</si>
  <si>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</si>
  <si>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</si>
  <si>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</si>
  <si>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</si>
  <si>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</si>
  <si>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</si>
  <si>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</si>
  <si>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</si>
  <si>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</si>
  <si>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</si>
  <si>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</si>
  <si>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</si>
  <si>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</si>
  <si>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</si>
  <si>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</si>
  <si>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</si>
  <si>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</si>
  <si>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</si>
  <si>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</si>
  <si>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</si>
  <si>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</si>
  <si>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</si>
  <si>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</si>
  <si>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</si>
  <si>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</si>
  <si>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</si>
  <si>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</si>
  <si>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</si>
  <si>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</si>
  <si>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</si>
  <si>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</si>
  <si>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</si>
  <si>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</si>
  <si>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</si>
  <si>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</si>
  <si>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</si>
  <si>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</si>
  <si>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</si>
  <si>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</si>
  <si>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</si>
  <si>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</si>
  <si>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</si>
  <si>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</si>
  <si>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</si>
  <si>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</si>
  <si>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</si>
  <si>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</si>
  <si>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</si>
  <si>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</si>
  <si>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</si>
  <si>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</si>
  <si>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</si>
  <si>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</si>
  <si>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</si>
  <si>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</si>
  <si>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</si>
  <si>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</si>
  <si>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</si>
  <si>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</si>
  <si>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</si>
  <si>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</si>
  <si>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</si>
  <si>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</si>
  <si>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</si>
  <si>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</si>
  <si>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</si>
  <si>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</si>
  <si>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</si>
  <si>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</si>
  <si>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</si>
  <si>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</si>
  <si>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</si>
  <si>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</si>
  <si>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</si>
  <si>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</si>
  <si>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</si>
  <si>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</si>
  <si>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</si>
  <si>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</si>
  <si>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</si>
  <si>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</si>
  <si>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</si>
  <si>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</si>
  <si>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</si>
  <si>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</si>
  <si>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</si>
  <si>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</si>
  <si>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</si>
  <si>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</si>
  <si>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</si>
  <si>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</si>
  <si>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</si>
  <si>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</si>
  <si>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</si>
  <si>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</si>
  <si>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</si>
  <si>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</si>
  <si>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</si>
  <si>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</si>
  <si>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</si>
  <si>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</si>
  <si>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</si>
  <si>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</si>
  <si>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</si>
  <si>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</si>
  <si>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</si>
  <si>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</si>
  <si>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</si>
  <si>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</si>
  <si>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</si>
  <si>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</si>
  <si>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</si>
  <si>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</si>
  <si>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</si>
  <si>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</si>
  <si>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</si>
  <si>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</si>
  <si>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</si>
  <si>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</si>
  <si>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</si>
  <si>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</si>
  <si>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</si>
  <si>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</si>
  <si>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</si>
  <si>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</si>
  <si>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</si>
  <si>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</si>
  <si>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</si>
  <si>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</si>
  <si>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</si>
  <si>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</si>
  <si>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</si>
  <si>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</si>
  <si>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</si>
  <si>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</si>
  <si>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</si>
  <si>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</si>
  <si>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</si>
  <si>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</si>
  <si>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</si>
  <si>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</si>
  <si>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</si>
  <si>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</si>
  <si>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</si>
  <si>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</si>
  <si>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</si>
  <si>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</si>
  <si>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</si>
  <si>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</si>
  <si>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</si>
  <si>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</si>
  <si>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</si>
  <si>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</si>
  <si>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</si>
  <si>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</si>
  <si>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</si>
  <si>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</si>
  <si>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</si>
  <si>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</si>
  <si>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</si>
  <si>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</si>
  <si>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</si>
  <si>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</si>
  <si>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</si>
  <si>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</si>
  <si>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</si>
  <si>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</si>
  <si>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</si>
  <si>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</si>
  <si>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</si>
  <si>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</si>
  <si>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</si>
  <si>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</si>
  <si>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</si>
  <si>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</si>
  <si>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</si>
  <si>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</si>
  <si>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</si>
  <si>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</si>
  <si>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</si>
  <si>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</si>
  <si>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</si>
  <si>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</si>
  <si>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</si>
  <si>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</si>
  <si>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</si>
  <si>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</si>
  <si>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</si>
  <si>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</si>
  <si>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</si>
  <si>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</si>
  <si>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</si>
  <si>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</si>
  <si>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</si>
  <si>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</si>
  <si>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</si>
  <si>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</si>
  <si>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</si>
  <si>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</si>
  <si>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</si>
  <si>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</si>
  <si>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</si>
  <si>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</si>
  <si>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</si>
  <si>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</si>
  <si>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</si>
  <si>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</si>
  <si>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</si>
  <si>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</si>
  <si>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</si>
  <si>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</si>
  <si>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</si>
  <si>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</si>
  <si>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</si>
  <si>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</si>
  <si>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</si>
  <si>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</si>
  <si>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</si>
  <si>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</si>
  <si>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</si>
  <si>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</si>
  <si>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</si>
  <si>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</si>
  <si>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</si>
  <si>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</si>
  <si>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</si>
  <si>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</si>
  <si>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</si>
  <si>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</si>
  <si>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</si>
  <si>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</si>
  <si>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</si>
  <si>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</si>
  <si>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</si>
  <si>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</si>
  <si>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</si>
  <si>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</si>
  <si>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</si>
  <si>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</si>
  <si>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</si>
  <si>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</si>
  <si>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</si>
  <si>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</si>
  <si>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</si>
  <si>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</si>
  <si>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</si>
  <si>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</si>
  <si>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</si>
  <si>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</si>
  <si>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</si>
  <si>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</si>
  <si>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</si>
  <si>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</si>
  <si>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</si>
  <si>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</si>
  <si>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</si>
  <si>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</si>
  <si>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</si>
  <si>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</si>
  <si>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</si>
  <si>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</si>
  <si>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</si>
  <si>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</si>
  <si>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</si>
  <si>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</si>
  <si>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</si>
  <si>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</si>
  <si>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</si>
  <si>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</si>
  <si>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</si>
  <si>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</si>
  <si>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</si>
  <si>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</si>
  <si>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</si>
  <si>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</si>
  <si>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</si>
  <si>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</si>
  <si>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</si>
  <si>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</si>
  <si>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</si>
  <si>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</si>
  <si>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</si>
  <si>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</si>
  <si>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</si>
  <si>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</si>
  <si>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</si>
  <si>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</si>
  <si>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</si>
  <si>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</si>
  <si>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</si>
  <si>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</si>
  <si>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</si>
  <si>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</si>
  <si>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</si>
  <si>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</si>
  <si>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</si>
  <si>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</si>
  <si>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</si>
  <si>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</si>
  <si>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</si>
  <si>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</si>
  <si>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</si>
  <si>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</si>
  <si>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</si>
  <si>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</si>
  <si>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</si>
  <si>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</si>
  <si>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</si>
  <si>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</si>
  <si>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</si>
  <si>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</si>
  <si>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</si>
  <si>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</si>
  <si>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</si>
  <si>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</si>
  <si>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</si>
  <si>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</si>
  <si>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</si>
  <si>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</si>
  <si>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</si>
  <si>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</si>
  <si>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</si>
  <si>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</si>
  <si>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</si>
  <si>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</si>
  <si>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</si>
  <si>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</si>
  <si>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</si>
  <si>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</si>
  <si>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</si>
  <si>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</si>
  <si>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</si>
  <si>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</si>
  <si>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</si>
  <si>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</si>
  <si>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</si>
  <si>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</si>
  <si>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</si>
  <si>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</si>
  <si>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</si>
  <si>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</si>
  <si>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</si>
  <si>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</si>
  <si>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</si>
  <si>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</si>
  <si>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</si>
  <si>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</si>
  <si>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</si>
  <si>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</si>
  <si>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</si>
  <si>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</si>
  <si>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</si>
  <si>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</si>
  <si>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</si>
  <si>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</si>
  <si>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</si>
  <si>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</si>
  <si>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</si>
  <si>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</si>
  <si>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</si>
  <si>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</si>
  <si>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</si>
  <si>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</si>
  <si>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</si>
  <si>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</si>
  <si>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</si>
  <si>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</si>
  <si>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</si>
  <si>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</si>
  <si>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</si>
  <si>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</si>
  <si>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</si>
  <si>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</si>
  <si>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</si>
  <si>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</si>
  <si>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</si>
  <si>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</si>
  <si>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</si>
  <si>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</si>
  <si>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</si>
  <si>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</si>
  <si>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</si>
  <si>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</si>
  <si>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</si>
  <si>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</si>
  <si>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</si>
  <si>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</si>
  <si>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</si>
  <si>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</si>
  <si>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</si>
  <si>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</si>
  <si>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</si>
  <si>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</si>
  <si>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</si>
  <si>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</si>
  <si>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</si>
  <si>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</si>
  <si>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</si>
  <si>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</si>
  <si>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</si>
  <si>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</si>
  <si>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</si>
  <si>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</si>
  <si>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</si>
  <si>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</si>
  <si>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</si>
  <si>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</si>
  <si>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</si>
  <si>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</si>
  <si>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</si>
  <si>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</si>
  <si>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</si>
  <si>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</si>
  <si>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</si>
  <si>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</si>
  <si>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</si>
  <si>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</si>
  <si>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</si>
  <si>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</si>
  <si>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</si>
  <si>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</si>
  <si>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</si>
  <si>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</si>
  <si>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</si>
  <si>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</si>
  <si>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</si>
  <si>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</si>
  <si>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</si>
  <si>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</si>
  <si>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</si>
  <si>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</si>
  <si>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</si>
  <si>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</si>
  <si>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</si>
  <si>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</si>
  <si>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</si>
  <si>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</si>
  <si>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</si>
  <si>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</si>
  <si>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</si>
  <si>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</si>
  <si>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</si>
  <si>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</si>
  <si>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</si>
  <si>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</si>
  <si>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</si>
  <si>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</si>
  <si>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</si>
  <si>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</si>
  <si>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</si>
  <si>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</si>
  <si>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</si>
  <si>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</si>
  <si>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</si>
  <si>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</si>
  <si>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</si>
  <si>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</si>
  <si>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</si>
  <si>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</si>
  <si>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</si>
  <si>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</si>
  <si>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</si>
  <si>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</si>
  <si>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</si>
  <si>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</si>
  <si>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</si>
  <si>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</si>
  <si>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</si>
  <si>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</si>
  <si>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</si>
  <si>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</si>
  <si>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</si>
  <si>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</si>
  <si>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</si>
  <si>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</si>
  <si>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</si>
  <si>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</si>
  <si>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</si>
  <si>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</si>
  <si>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</si>
  <si>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</si>
  <si>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</si>
  <si>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</si>
  <si>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</si>
  <si>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</si>
  <si>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</si>
  <si>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</si>
  <si>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</si>
  <si>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</si>
  <si>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</si>
  <si>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</si>
  <si>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</si>
  <si>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</si>
  <si>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</si>
  <si>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</si>
  <si>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</si>
  <si>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</si>
  <si>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</si>
  <si>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</si>
  <si>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</si>
  <si>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</si>
  <si>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</si>
  <si>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</si>
  <si>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</si>
  <si>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</si>
  <si>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</si>
  <si>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</si>
  <si>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</si>
  <si>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</si>
  <si>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</si>
  <si>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</si>
  <si>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</si>
  <si>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</si>
  <si>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</si>
  <si>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</si>
  <si>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</si>
  <si>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</si>
  <si>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</si>
  <si>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</si>
  <si>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</si>
  <si>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</si>
  <si>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</si>
  <si>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</si>
  <si>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</si>
  <si>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</si>
  <si>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</si>
  <si>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</si>
  <si>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</si>
  <si>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</si>
  <si>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</si>
  <si>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</si>
  <si>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</si>
  <si>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</si>
  <si>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</si>
  <si>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</si>
  <si>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</si>
  <si>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</si>
  <si>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</si>
  <si>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</si>
  <si>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</si>
  <si>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</si>
  <si>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</si>
  <si>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</si>
  <si>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</si>
  <si>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</si>
  <si>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</si>
  <si>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</si>
  <si>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</si>
  <si>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</si>
  <si>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</si>
  <si>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</si>
  <si>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</si>
  <si>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</si>
  <si>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</si>
  <si>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</si>
  <si>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</si>
  <si>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</si>
  <si>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</si>
  <si>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</si>
  <si>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</si>
  <si>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</si>
  <si>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</si>
  <si>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</si>
  <si>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</si>
  <si>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</si>
  <si>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</si>
  <si>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</si>
  <si>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</si>
  <si>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</si>
  <si>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</si>
  <si>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</si>
  <si>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</si>
  <si>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</si>
  <si>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</si>
  <si>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</si>
  <si>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</si>
  <si>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</si>
  <si>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</si>
  <si>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</si>
  <si>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</si>
  <si>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</si>
  <si>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</si>
  <si>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</si>
  <si>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</si>
  <si>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</si>
  <si>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</si>
  <si>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</si>
  <si>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</si>
  <si>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</si>
  <si>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</si>
  <si>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</si>
  <si>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</si>
  <si>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</si>
  <si>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</si>
  <si>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</si>
  <si>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</si>
  <si>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</si>
  <si>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</si>
  <si>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</si>
  <si>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</si>
  <si>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</si>
  <si>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</si>
  <si>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</si>
  <si>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</si>
  <si>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</si>
  <si>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</si>
  <si>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</si>
  <si>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</si>
  <si>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</si>
  <si>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</si>
  <si>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</si>
  <si>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</si>
  <si>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</si>
  <si>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</si>
  <si>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</si>
  <si>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</si>
  <si>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</si>
  <si>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</si>
  <si>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</si>
  <si>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</si>
  <si>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</si>
  <si>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</si>
  <si>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</si>
  <si>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</si>
  <si>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</si>
  <si>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</si>
  <si>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</si>
  <si>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</si>
  <si>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</si>
  <si>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</si>
  <si>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</si>
  <si>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</si>
  <si>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</si>
  <si>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</si>
  <si>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</si>
  <si>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</si>
  <si>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</si>
  <si>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</si>
  <si>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</si>
  <si>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</si>
  <si>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</si>
  <si>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</si>
  <si>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</si>
  <si>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</si>
  <si>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</si>
  <si>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</si>
  <si>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</si>
  <si>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</si>
  <si>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</si>
  <si>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</si>
  <si>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</si>
  <si>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</si>
  <si>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</si>
  <si>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</si>
  <si>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</si>
  <si>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</si>
  <si>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</si>
  <si>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</si>
  <si>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</si>
  <si>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</si>
  <si>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</si>
  <si>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</si>
  <si>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</si>
  <si>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</si>
  <si>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</si>
  <si>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</si>
  <si>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</si>
  <si>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</si>
  <si>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</si>
  <si>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</si>
  <si>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</si>
  <si>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</si>
  <si>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</si>
  <si>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</si>
  <si>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</si>
  <si>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</si>
  <si>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</si>
  <si>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</si>
  <si>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</si>
  <si>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</si>
  <si>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</si>
  <si>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</si>
  <si>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</si>
  <si>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</si>
  <si>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</si>
  <si>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</si>
  <si>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</si>
  <si>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</si>
  <si>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</si>
  <si>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</si>
  <si>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</si>
  <si>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</si>
  <si>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</si>
  <si>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</si>
  <si>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</si>
  <si>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</si>
  <si>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</si>
  <si>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</si>
  <si>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</si>
  <si>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</si>
  <si>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</si>
  <si>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</si>
  <si>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</si>
  <si>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</si>
  <si>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</si>
  <si>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</si>
  <si>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</si>
  <si>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</si>
  <si>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</si>
  <si>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</si>
  <si>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</si>
  <si>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</si>
  <si>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</si>
  <si>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</si>
  <si>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</si>
  <si>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</si>
  <si>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</si>
  <si>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</si>
  <si>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</si>
  <si>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</si>
  <si>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</si>
  <si>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</si>
  <si>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</si>
  <si>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</si>
  <si>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</si>
  <si>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</si>
  <si>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</si>
  <si>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</si>
  <si>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</si>
  <si>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</si>
  <si>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</si>
  <si>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</si>
  <si>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</si>
  <si>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</si>
  <si>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</si>
  <si>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</si>
  <si>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</si>
  <si>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</si>
  <si>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</si>
  <si>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</si>
  <si>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</si>
  <si>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</si>
  <si>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</si>
  <si>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</si>
  <si>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</si>
  <si>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</si>
  <si>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</si>
  <si>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</si>
  <si>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</si>
  <si>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</si>
  <si>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</si>
  <si>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</si>
  <si>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</si>
  <si>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</si>
  <si>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</si>
  <si>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</si>
  <si>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</si>
  <si>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</si>
  <si>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</si>
  <si>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</si>
  <si>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</si>
  <si>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</si>
  <si>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</si>
  <si>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</si>
  <si>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</si>
  <si>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</si>
  <si>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</si>
  <si>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</si>
  <si>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</si>
  <si>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</si>
  <si>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</si>
  <si>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</si>
  <si>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</si>
  <si>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</si>
  <si>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</si>
  <si>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</si>
  <si>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</si>
  <si>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</si>
  <si>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</si>
  <si>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</si>
  <si>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</si>
  <si>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</si>
  <si>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</si>
  <si>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</si>
  <si>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</si>
  <si>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</si>
  <si>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</si>
  <si>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</si>
  <si>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</si>
  <si>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</si>
  <si>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</si>
  <si>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</si>
  <si>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</si>
  <si>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</si>
  <si>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</si>
  <si>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</si>
  <si>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</si>
  <si>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</si>
  <si>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</si>
  <si>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</si>
  <si>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</si>
  <si>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</si>
  <si>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</si>
  <si>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</si>
  <si>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</si>
  <si>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</si>
  <si>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</si>
  <si>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</si>
  <si>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</si>
  <si>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</si>
  <si>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</si>
  <si>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</si>
  <si>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</si>
  <si>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</si>
  <si>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</si>
  <si>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</si>
  <si>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</si>
  <si>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</si>
  <si>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</si>
  <si>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</si>
  <si>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</si>
  <si>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</si>
  <si>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</si>
  <si>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</si>
  <si>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</si>
  <si>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PCM-20251118-00001940</t>
  </si>
  <si>
    <t>access night , team will move moring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</si>
  <si>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</si>
  <si>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</si>
  <si>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</si>
  <si>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</si>
  <si>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</si>
  <si>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</si>
  <si>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</si>
  <si>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</si>
  <si>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</si>
  <si>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</si>
  <si>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</si>
  <si>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</si>
  <si>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</si>
  <si>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</si>
  <si>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</si>
  <si>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</si>
  <si>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</si>
  <si>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</si>
  <si>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</si>
  <si>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</si>
  <si>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</si>
  <si>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</si>
  <si>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</si>
  <si>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</si>
  <si>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</si>
  <si>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</si>
  <si>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</si>
  <si>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</si>
  <si>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</si>
  <si>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</si>
  <si>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</si>
  <si>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</si>
  <si>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</si>
  <si>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</si>
  <si>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</si>
  <si>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</si>
  <si>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</si>
  <si>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</si>
  <si>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</si>
  <si>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</si>
  <si>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</si>
  <si>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</si>
  <si>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</si>
  <si>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</si>
  <si>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</si>
  <si>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</si>
  <si>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</si>
  <si>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</si>
  <si>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</si>
  <si>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</si>
  <si>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</si>
  <si>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</si>
  <si>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</si>
  <si>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</si>
  <si>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</si>
  <si>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</si>
  <si>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</si>
  <si>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</si>
  <si>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</si>
  <si>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</si>
  <si>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</si>
  <si>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</si>
  <si>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</si>
  <si>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</si>
  <si>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</si>
  <si>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</si>
  <si>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</si>
  <si>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</si>
  <si>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</si>
  <si>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</si>
  <si>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</si>
  <si>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</si>
  <si>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</si>
  <si>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</si>
  <si>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</si>
  <si>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</si>
  <si>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</si>
  <si>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</si>
  <si>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</si>
  <si>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</si>
  <si>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</si>
  <si>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</si>
  <si>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</si>
  <si>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</si>
  <si>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</si>
  <si>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</si>
  <si>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</si>
  <si>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</si>
  <si>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</si>
  <si>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</si>
  <si>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</si>
  <si>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</si>
  <si>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 xml:space="preserve">ETA 30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</si>
</sst>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26" fillId="0" borderId="8" xfId="0" applyFont="1" applyBorder="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5" totalsRowShown="0" headerRowDxfId="157" dataDxfId="156" headerRowBorderDxfId="154" tableBorderDxfId="155" totalsRowBorderDxfId="153">
  <autoFilter ref="A1:CJ19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8" totalsRowShown="0" headerRowDxfId="64" dataDxfId="63" headerRowBorderDxfId="61" tableBorderDxfId="62">
  <autoFilter ref="A1:L97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01" totalsRowShown="0" headerRowDxfId="48" dataDxfId="47" headerRowBorderDxfId="45" tableBorderDxfId="46" totalsRowBorderDxfId="44">
  <autoFilter ref="A1:L50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9" totalsRowShown="0" headerRowDxfId="31" dataDxfId="30" headerRowBorderDxfId="28" tableBorderDxfId="29">
  <autoFilter ref="A1:L16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72" totalsRowShown="0" headerRowDxfId="15" dataDxfId="14" headerRowBorderDxfId="12" tableBorderDxfId="13">
  <autoFilter ref="A1:L7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2"/>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316.98676493055245</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2</v>
      </c>
      <c r="D3" s="129" t="s">
        <v>18990</v>
      </c>
      <c r="E3" s="130" t="s">
        <v>39021</v>
      </c>
      <c r="F3" s="127">
        <v>45979.917824074073</v>
      </c>
      <c r="G3" s="131">
        <f ca="1">IFERROR(NOW()-F3,"")</f>
        <v>1.736678240558831E-2</v>
      </c>
      <c r="H3" s="127">
        <v>45979.896782407406</v>
      </c>
      <c r="I3" s="129" t="str">
        <f>IFERROR(VLOOKUP(D3,DB!A:F,6,0),"")</f>
        <v>Power Cube</v>
      </c>
      <c r="J3" s="129" t="str">
        <f>IFERROR(VLOOKUP(D3,DB!A:G,7,0),"")</f>
        <v>Good+Vandalized</v>
      </c>
      <c r="K3" s="132" t="s">
        <v>39024</v>
      </c>
      <c r="L3" s="133" t="str">
        <f>IFERROR(VLOOKUP(D3,DB!A:I,9,0),"")</f>
        <v>Latis</v>
      </c>
    </row>
    <row r="4" spans="1:15" ht="15" customHeight="1">
      <c r="A4" s="128"/>
      <c r="B4" s="129" t="str">
        <f>IFERROR(VLOOKUP(D4,DB!A:K,11,0),"")</f>
        <v/>
      </c>
      <c r="C4" s="129"/>
      <c r="D4" s="129"/>
      <c r="E4" s="130"/>
      <c r="F4" s="127"/>
      <c r="G4" s="131">
        <f ca="1">IFERROR(NOW()-F4,"")</f>
        <v>45979.935190856479</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45979.935190856479</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45979.935190856479</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45979.935190856479</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45979.935190856479</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45979.935190856479</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45979.935190856479</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45979.935190856479</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45979.935190856479</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45979.935190856479</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45979.935190856479</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45979.935190856479</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45979.935190856479</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45979.935190856479</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45979.935190856479</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45979.935190856479</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45979.935190856479</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45979.935190856479</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45979.935190856479</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45979.935190856479</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45979.935190856479</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45979.935190856479</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45979.935190856479</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45979.935190856479</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45979.935190856479</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45979.935190856479</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45979.935190856479</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45979.935190856479</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45979.935190856479</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45979.935190856479</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45979.935190856479</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45979.935190856479</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45979.935190856479</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45979.935190856479</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45979.935190856479</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45979.935190856479</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45979.935190856479</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45979.935190856479</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45979.935190856479</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45979.935190856479</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45979.935190856479</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45979.935190856479</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45979.935190856479</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45979.935190856479</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45979.935190856479</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45979.935190856479</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45979.935190856479</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45979.935190856479</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45979.935190856479</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45979.935190856479</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45979.935190856479</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45979.935190856479</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45979.935190856479</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45979.935190856479</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45979.935190856479</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45979.935190856479</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45979.935190856479</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45979.935190856479</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45979.935190856479</v>
      </c>
      <c r="H62" s="127"/>
      <c r="I62" s="129" t="str">
        <f>IFERROR(VLOOKUP(D62,DB!A:F,6,0),"")</f>
        <v/>
      </c>
      <c r="J62" s="129" t="str">
        <f>IFERROR(VLOOKUP(D62,DB!A:G,7,0),"")</f>
        <v/>
      </c>
      <c r="K62" s="132"/>
      <c r="L62" s="133" t="str">
        <f>IFERROR(VLOOKUP(D62,DB!A:I,9,0),"")</f>
        <v/>
      </c>
    </row>
  </sheetData>
  <customSheetViews>
    <customSheetView guid="{F6042A99-DD27-4453-835D-0834D95730CC}" filter="1" showAutoFilter="1">
      <pageMargins left="0" right="0" top="0" bottom="0" header="0" footer="0"/>
      <autoFilter ref="B1:M1" xr:uid="{D9151E57-563F-493F-8F2D-0500B41E2955}"/>
    </customSheetView>
  </customSheetViews>
  <dataValidations count="2">
    <dataValidation allowBlank="1" showInputMessage="1" showErrorMessage="1" sqref="E1" xr:uid="{5DBA255D-CDD9-49FB-AD3C-AF70AB4EE696}"/>
    <dataValidation type="list" allowBlank="1" showInputMessage="1" showErrorMessage="1" sqref="E2:E6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5"/>
  <sheetViews>
    <sheetView workbookViewId="0">
      <pane ySplit="1" topLeftCell="A2" activePane="bottomLeft" state="frozen"/>
      <selection pane="bottomLeft" activeCell="A6" sqref="A6:XFD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34"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154.93535289351712</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s="140" customFormat="1" ht="31.5" customHeight="1">
      <c r="A4" s="101"/>
      <c r="B4" s="18" t="str">
        <f>IFERROR(VLOOKUP(D4,DB!A:K,11,0),"")</f>
        <v/>
      </c>
      <c r="C4" s="18"/>
      <c r="D4" s="18"/>
      <c r="E4" s="102"/>
      <c r="F4" s="103"/>
      <c r="G4" s="104">
        <f ca="1">IFERROR(NOW()-F4,"-")</f>
        <v>45979.935190856479</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45979.935190856479</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45979.935190856479</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45979.935190856479</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45979.935190856479</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45979.935190856479</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45979.935190856479</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45979.935190856479</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45979.935190856479</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45979.935190856479</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45979.935190856479</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45979.935190856479</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45979.935190856479</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45979.935190856479</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45979.935190856479</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45979.935190856479</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45979.935190856479</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45979.935190856479</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45979.935190856479</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45979.935190856479</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45979.935190856479</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45979.935190856479</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45979.935190856479</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45979.935190856479</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45979.935190856479</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45979.935190856479</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45979.935190856479</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45979.935190856479</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45979.935190856479</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45979.935190856479</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45979.935190856479</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45979.935190856479</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45979.935190856479</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45979.935190856479</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45979.935190856479</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45979.935190856479</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45979.935190856479</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45979.935190856479</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45979.935190856479</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45979.935190856479</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45979.935190856479</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45979.935190856479</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45979.935190856479</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45979.935190856479</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45979.935190856479</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45979.935190856479</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45979.935190856479</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45979.935190856479</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45979.935190856479</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45979.935190856479</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45979.935190856479</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45979.935190856479</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45979.935190856479</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45979.935190856479</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45979.935190856479</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45979.935190856479</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45979.935190856479</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45979.935190856479</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45979.935190856479</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45979.935190856479</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45979.935190856479</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45979.935190856479</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45979.935190856479</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45979.935190856479</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45979.935190856479</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45979.935190856479</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45979.935190856479</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45979.935190856479</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45979.935190856479</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45979.935190856479</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45979.935190856479</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45979.935190856479</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45979.935190856479</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45979.935190856479</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45979.935190856479</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45979.935190856479</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45979.935190856479</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45979.935190856479</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45979.935190856479</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45979.935190856479</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45979.935190856479</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45979.935190856479</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45979.935190856479</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45979.935190856479</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45979.935190856479</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45979.935190856479</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45979.935190856479</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45979.935190856479</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45979.935190856479</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45979.935190856479</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45979.935190856479</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45979.935190856479</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45979.935190856479</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45979.935190856479</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45979.935190856479</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45979.935190856479</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45979.935190856479</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45979.935190856479</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45979.935190856479</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45979.935190856479</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45979.935190856479</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45979.935190856479</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45979.935190856479</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45979.935190856479</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45979.935190856479</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45979.935190856479</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45979.935190856479</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45979.935190856479</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45979.935190856479</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45979.935190856479</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45979.935190856479</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45979.935190856479</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45979.935190856479</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45979.935190856479</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45979.935190856479</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45979.935190856479</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45979.935190856479</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45979.935190856479</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45979.935190856479</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45979.935190856479</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45979.935190856479</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45979.935190856479</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45979.935190856479</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45979.935190856479</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45979.935190856479</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45979.935190856479</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45979.935190856479</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45979.935190856479</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45979.935190856479</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45979.935190856479</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45979.935190856479</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45979.935190856479</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45979.935190856479</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45979.935190856479</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45979.935190856479</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45979.935190856479</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45979.935190856479</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45979.935190856479</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45979.935190856479</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45979.935190856479</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45979.935190856479</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45979.935190856479</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45979.935190856479</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45979.935190856479</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45979.935190856479</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45979.935190856479</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45979.935190856479</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45979.935190856479</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45979.935190856479</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45979.935190856479</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45979.935190856479</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45979.935190856479</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45979.935190856479</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45979.935190856479</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45979.935190856479</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45979.935190856479</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45979.935190856479</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45979.935190856479</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45979.935190856479</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45979.935190856479</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45979.935190856479</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45979.935190856479</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45979.935190856479</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45979.935190856479</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45979.935190856479</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45979.935190856479</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45979.935190856479</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45979.935190856479</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45979.935190856479</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45979.935190856479</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45979.935190856479</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45979.935190856479</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45979.935190856479</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45979.935190856479</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45979.935190856479</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45979.935190856479</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45979.935190856479</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45979.935190856479</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45979.935190856479</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45979.935190856479</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45979.935190856479</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45979.935190856479</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45979.935190856479</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45979.935190856479</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45979.935190856479</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45979.935190856479</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45979.935190856479</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45979.935190856479</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45979.935190856479</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45979.935190856479</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45979.935190856479</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45979.935190856479</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sheetData>
  <dataValidations count="2">
    <dataValidation allowBlank="1" showInputMessage="1" showErrorMessage="1" sqref="E1" xr:uid="{4D935161-CDD3-4592-B877-3FB59C99E142}"/>
    <dataValidation type="list" allowBlank="1" showInputMessage="1" showErrorMessage="1" sqref="E3:E19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8"/>
  <sheetViews>
    <sheetView workbookViewId="0">
      <selection activeCell="A2" sqref="A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61"/>
      <c r="E2" s="61"/>
      <c r="F2" s="20"/>
      <c r="G2" s="21">
        <f t="shared" ref="G2:G3" ca="1" si="0">IFERROR(NOW()-F2,"-")</f>
        <v>45979.935190856479</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45979.935190856479</v>
      </c>
      <c r="H3" s="22"/>
      <c r="I3" s="19" t="str">
        <f>IFERROR(VLOOKUP(D3,DB!A:F,6,0),"")</f>
        <v/>
      </c>
      <c r="J3" s="18" t="str">
        <f>IFERROR(VLOOKUP(D3,DB!A:G,7,0),"")</f>
        <v/>
      </c>
      <c r="K3" s="45"/>
      <c r="L3" s="23" t="str">
        <f>IFERROR(VLOOKUP(D3,DB!A:I,9,0),"")</f>
        <v/>
      </c>
    </row>
    <row r="4" spans="1:13" ht="15" customHeight="1">
      <c r="A4" s="19"/>
      <c r="B4" s="61" t="str">
        <f>IFERROR(VLOOKUP(D4,DB!A:K,11,0),"")</f>
        <v/>
      </c>
      <c r="C4" s="18"/>
      <c r="D4" s="19"/>
      <c r="E4" s="18"/>
      <c r="F4" s="20"/>
      <c r="G4" s="21">
        <f t="shared" ref="G4:G67" ca="1" si="1">IFERROR(NOW()-F4,"-")</f>
        <v>45979.935190856479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45979.935190856479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45979.935190856479</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1"/>
        <v>45979.935190856479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45979.935190856479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45979.935190856479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45979.935190856479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45979.935190856479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45979.935190856479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45979.935190856479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45979.935190856479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45979.935190856479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45979.935190856479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45979.935190856479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45979.935190856479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45979.935190856479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45979.935190856479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45979.935190856479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45979.935190856479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45979.935190856479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45979.935190856479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45979.935190856479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45979.935190856479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45979.935190856479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45979.935190856479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45979.935190856479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45979.935190856479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45979.935190856479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45979.935190856479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45979.935190856479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45979.935190856479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45979.935190856479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45979.935190856479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45979.935190856479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45979.935190856479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45979.935190856479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45979.935190856479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45979.935190856479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45979.935190856479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45979.935190856479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45979.935190856479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45979.935190856479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45979.935190856479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45979.935190856479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45979.935190856479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45979.935190856479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45979.935190856479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45979.935190856479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45979.935190856479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45979.935190856479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45979.935190856479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45979.935190856479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45979.935190856479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45979.935190856479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45979.935190856479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45979.935190856479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45979.935190856479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45979.935190856479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45979.935190856479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45979.935190856479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45979.935190856479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45979.935190856479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45979.935190856479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45979.935190856479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45979.935190856479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45979.935190856479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45979.935190856479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45979.935190856479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45979.935190856479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45979.935190856479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45979.935190856479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45979.935190856479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45979.935190856479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45979.935190856479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45979.935190856479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45979.935190856479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45979.935190856479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45979.935190856479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45979.935190856479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45979.935190856479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45979.935190856479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45979.935190856479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45979.935190856479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45979.935190856479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45979.935190856479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45979.935190856479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45979.935190856479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45979.935190856479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45979.935190856479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45979.935190856479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45979.935190856479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45979.935190856479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45979.935190856479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45979.935190856479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45979.935190856479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45979.935190856479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45979.935190856479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45979.935190856479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45979.935190856479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45979.935190856479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45979.935190856479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45979.935190856479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45979.935190856479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45979.935190856479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45979.935190856479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45979.935190856479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45979.935190856479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45979.935190856479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45979.935190856479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45979.935190856479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45979.935190856479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45979.935190856479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45979.935190856479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45979.935190856479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45979.935190856479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45979.935190856479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45979.935190856479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45979.935190856479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45979.935190856479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45979.935190856479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45979.935190856479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45979.935190856479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45979.935190856479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45979.935190856479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45979.935190856479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45979.935190856479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45979.935190856479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45979.935190856479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45979.935190856479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45979.935190856479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45979.935190856479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45979.935190856479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45979.935190856479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45979.935190856479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45979.935190856479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45979.935190856479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45979.935190856479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45979.935190856479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45979.935190856479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45979.935190856479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45979.935190856479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45979.935190856479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45979.935190856479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45979.935190856479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45979.935190856479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45979.935190856479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45979.935190856479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45979.935190856479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45979.935190856479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45979.935190856479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45979.935190856479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45979.935190856479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45979.935190856479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45979.935190856479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45979.935190856479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45979.935190856479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45979.935190856479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45979.935190856479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45979.935190856479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45979.935190856479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45979.935190856479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45979.935190856479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45979.935190856479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45979.935190856479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45979.935190856479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45979.935190856479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45979.935190856479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45979.935190856479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45979.935190856479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45979.935190856479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45979.935190856479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45979.935190856479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45979.935190856479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45979.935190856479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45979.935190856479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45979.935190856479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45979.935190856479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45979.935190856479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45979.935190856479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45979.935190856479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45979.935190856479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45979.935190856479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45979.935190856479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45979.935190856479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45979.935190856479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45979.935190856479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45979.935190856479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45979.935190856479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45979.935190856479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45979.935190856479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45979.935190856479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45979.935190856479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45979.935190856479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45979.935190856479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45979.935190856479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45979.935190856479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45979.935190856479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45979.935190856479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45979.935190856479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45979.935190856479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45979.935190856479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45979.935190856479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45979.935190856479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45979.935190856479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45979.935190856479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45979.935190856479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45979.935190856479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45979.935190856479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45979.935190856479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45979.935190856479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45979.935190856479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45979.935190856479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45979.935190856479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45979.935190856479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45979.935190856479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45979.935190856479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45979.935190856479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45979.935190856479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45979.935190856479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45979.935190856479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45979.935190856479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45979.935190856479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45979.935190856479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45979.935190856479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45979.935190856479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45979.935190856479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45979.935190856479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45979.935190856479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45979.935190856479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45979.935190856479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45979.935190856479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45979.935190856479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45979.935190856479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45979.935190856479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45979.935190856479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45979.935190856479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45979.935190856479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45979.935190856479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45979.935190856479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45979.935190856479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45979.935190856479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45979.935190856479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45979.935190856479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45979.935190856479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45979.935190856479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45979.935190856479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45979.935190856479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45979.935190856479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45979.935190856479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45979.935190856479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45979.935190856479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45979.935190856479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45979.935190856479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45979.935190856479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45979.935190856479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45979.935190856479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45979.935190856479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45979.935190856479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45979.935190856479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45979.935190856479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45979.935190856479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45979.935190856479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45979.935190856479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45979.935190856479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45979.935190856479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45979.935190856479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45979.935190856479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45979.935190856479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45979.935190856479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45979.935190856479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45979.935190856479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45979.935190856479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45979.935190856479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45979.935190856479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45979.935190856479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45979.935190856479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45979.935190856479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45979.935190856479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45979.935190856479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45979.935190856479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45979.935190856479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45979.935190856479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45979.935190856479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45979.935190856479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45979.935190856479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45979.935190856479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45979.935190856479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45979.935190856479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45979.935190856479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45979.935190856479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45979.935190856479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45979.935190856479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45979.935190856479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45979.935190856479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45979.935190856479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45979.935190856479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45979.935190856479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45979.935190856479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45979.935190856479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45979.935190856479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45979.935190856479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45979.935190856479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45979.935190856479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45979.935190856479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45979.935190856479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45979.935190856479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45979.935190856479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45979.935190856479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45979.935190856479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45979.935190856479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45979.935190856479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45979.935190856479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45979.935190856479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45979.935190856479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45979.935190856479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45979.935190856479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45979.935190856479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45979.935190856479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45979.935190856479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45979.935190856479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45979.935190856479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45979.935190856479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45979.935190856479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45979.935190856479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45979.935190856479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45979.935190856479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45979.935190856479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45979.935190856479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45979.935190856479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45979.935190856479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45979.935190856479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45979.935190856479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45979.935190856479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45979.935190856479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45979.935190856479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45979.935190856479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45979.935190856479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45979.935190856479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45979.935190856479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45979.935190856479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45979.935190856479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45979.935190856479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45979.935190856479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45979.935190856479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45979.935190856479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45979.935190856479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45979.935190856479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45979.935190856479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45979.935190856479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45979.935190856479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45979.935190856479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45979.935190856479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45979.935190856479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45979.935190856479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45979.935190856479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45979.935190856479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45979.935190856479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45979.935190856479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45979.935190856479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45979.935190856479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45979.935190856479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45979.935190856479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45979.935190856479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45979.935190856479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45979.935190856479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45979.935190856479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45979.935190856479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45979.935190856479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45979.935190856479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45979.935190856479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45979.935190856479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45979.935190856479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45979.935190856479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45979.935190856479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45979.935190856479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45979.935190856479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45979.935190856479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45979.935190856479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45979.935190856479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45979.935190856479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45979.935190856479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45979.935190856479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45979.935190856479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45979.935190856479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45979.935190856479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45979.935190856479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45979.935190856479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45979.935190856479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45979.935190856479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45979.935190856479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45979.935190856479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45979.935190856479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45979.935190856479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45979.935190856479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45979.935190856479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45979.935190856479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45979.935190856479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45979.935190856479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45979.935190856479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45979.935190856479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45979.935190856479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45979.935190856479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45979.935190856479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45979.935190856479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45979.935190856479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45979.935190856479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45979.935190856479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45979.935190856479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45979.935190856479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45979.935190856479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45979.935190856479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45979.935190856479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45979.935190856479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45979.935190856479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45979.935190856479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45979.935190856479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45979.935190856479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45979.935190856479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45979.935190856479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45979.935190856479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45979.935190856479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45979.935190856479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45979.935190856479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45979.935190856479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45979.935190856479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45979.935190856479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45979.935190856479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45979.935190856479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45979.935190856479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45979.935190856479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45979.935190856479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45979.935190856479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45979.935190856479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45979.935190856479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45979.935190856479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45979.935190856479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45979.935190856479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45979.935190856479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45979.935190856479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45979.935190856479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45979.935190856479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45979.935190856479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45979.935190856479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45979.935190856479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45979.935190856479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45979.935190856479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45979.935190856479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45979.935190856479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45979.935190856479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45979.935190856479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45979.935190856479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45979.935190856479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45979.935190856479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45979.935190856479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45979.935190856479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45979.935190856479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45979.935190856479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45979.935190856479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45979.935190856479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45979.935190856479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45979.935190856479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45979.935190856479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45979.935190856479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45979.935190856479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45979.935190856479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45979.935190856479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45979.935190856479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45979.935190856479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45979.935190856479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45979.935190856479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45979.935190856479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45979.935190856479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45979.935190856479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45979.935190856479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45979.935190856479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45979.935190856479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45979.935190856479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45979.935190856479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45979.935190856479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45979.935190856479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45979.935190856479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45979.935190856479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45979.935190856479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45979.935190856479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45979.935190856479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45979.935190856479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45979.935190856479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45979.935190856479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45979.935190856479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45979.935190856479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45979.935190856479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45979.935190856479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45979.935190856479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45979.935190856479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45979.935190856479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45979.935190856479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45979.935190856479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45979.935190856479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45979.935190856479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45979.935190856479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45979.935190856479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45979.935190856479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45979.935190856479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45979.935190856479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45979.935190856479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45979.935190856479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45979.935190856479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45979.935190856479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45979.935190856479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45979.935190856479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45979.935190856479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45979.935190856479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45979.935190856479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45979.935190856479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45979.935190856479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45979.935190856479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45979.935190856479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45979.935190856479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45979.935190856479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45979.935190856479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45979.935190856479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45979.935190856479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45979.935190856479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45979.935190856479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45979.935190856479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45979.935190856479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45979.935190856479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45979.935190856479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45979.935190856479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45979.935190856479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45979.935190856479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45979.935190856479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45979.935190856479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45979.935190856479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45979.935190856479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45979.935190856479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45979.935190856479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45979.935190856479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45979.935190856479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45979.935190856479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45979.935190856479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45979.935190856479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45979.935190856479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45979.935190856479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45979.935190856479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45979.935190856479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45979.935190856479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45979.935190856479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45979.935190856479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45979.935190856479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45979.935190856479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45979.935190856479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45979.935190856479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45979.935190856479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45979.935190856479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45979.935190856479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45979.935190856479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45979.935190856479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45979.935190856479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45979.935190856479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45979.935190856479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45979.935190856479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45979.935190856479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45979.935190856479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45979.935190856479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45979.935190856479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45979.935190856479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45979.935190856479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45979.935190856479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45979.935190856479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45979.935190856479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45979.935190856479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45979.935190856479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45979.935190856479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45979.935190856479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45979.935190856479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45979.935190856479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45979.935190856479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45979.935190856479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45979.935190856479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45979.935190856479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45979.935190856479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45979.935190856479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45979.935190856479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45979.935190856479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45979.935190856479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45979.935190856479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45979.935190856479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45979.935190856479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45979.935190856479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45979.935190856479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45979.935190856479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45979.935190856479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45979.935190856479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45979.935190856479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45979.935190856479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45979.935190856479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45979.935190856479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45979.935190856479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45979.935190856479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45979.935190856479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45979.935190856479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45979.935190856479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45979.935190856479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45979.935190856479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45979.935190856479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45979.935190856479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45979.935190856479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45979.935190856479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45979.935190856479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45979.935190856479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45979.935190856479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45979.935190856479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45979.935190856479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45979.935190856479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45979.935190856479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45979.935190856479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45979.935190856479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45979.935190856479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45979.935190856479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45979.935190856479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45979.935190856479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45979.935190856479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45979.935190856479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45979.935190856479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45979.935190856479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45979.935190856479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45979.935190856479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45979.935190856479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45979.935190856479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45979.935190856479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45979.935190856479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45979.935190856479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45979.935190856479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45979.935190856479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45979.935190856479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45979.935190856479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45979.935190856479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45979.935190856479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45979.935190856479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45979.935190856479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45979.935190856479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45979.935190856479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45979.935190856479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45979.935190856479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45979.935190856479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45979.935190856479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45979.935190856479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45979.935190856479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45979.935190856479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45979.935190856479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45979.935190856479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45979.935190856479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45979.935190856479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45979.935190856479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45979.935190856479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45979.935190856479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45979.935190856479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45979.935190856479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45979.935190856479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45979.935190856479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45979.935190856479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45979.935190856479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45979.935190856479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45979.935190856479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45979.935190856479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45979.935190856479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45979.935190856479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45979.935190856479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45979.935190856479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45979.935190856479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45979.935190856479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45979.935190856479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45979.935190856479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45979.935190856479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45979.935190856479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45979.935190856479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45979.935190856479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45979.935190856479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45979.935190856479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45979.935190856479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45979.935190856479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45979.935190856479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45979.935190856479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45979.935190856479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45979.935190856479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45979.935190856479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45979.935190856479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45979.935190856479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45979.935190856479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45979.935190856479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45979.935190856479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45979.935190856479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45979.935190856479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45979.935190856479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45979.935190856479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45979.935190856479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45979.935190856479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45979.935190856479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45979.935190856479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45979.935190856479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45979.935190856479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45979.935190856479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45979.935190856479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45979.935190856479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45979.935190856479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45979.935190856479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45979.935190856479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45979.935190856479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45979.935190856479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45979.935190856479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45979.935190856479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45979.935190856479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45979.935190856479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45979.935190856479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45979.935190856479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45979.935190856479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45979.935190856479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45979.935190856479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45979.935190856479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45979.935190856479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45979.935190856479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45979.935190856479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45979.935190856479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45979.935190856479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45979.935190856479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45979.935190856479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45979.935190856479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45979.935190856479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45979.935190856479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45979.935190856479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45979.935190856479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45979.935190856479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45979.935190856479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45979.935190856479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45979.935190856479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45979.935190856479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45979.935190856479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45979.935190856479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45979.935190856479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45979.935190856479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45979.935190856479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45979.935190856479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45979.935190856479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45979.935190856479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45979.935190856479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45979.935190856479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45979.935190856479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45979.935190856479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45979.935190856479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45979.935190856479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45979.935190856479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45979.935190856479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45979.935190856479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45979.935190856479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45979.935190856479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45979.935190856479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45979.935190856479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45979.935190856479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45979.935190856479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45979.935190856479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45979.935190856479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45979.935190856479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45979.935190856479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45979.935190856479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45979.935190856479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45979.935190856479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45979.935190856479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45979.935190856479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45979.935190856479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45979.935190856479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45979.935190856479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45979.935190856479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45979.935190856479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45979.935190856479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45979.935190856479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45979.935190856479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45979.935190856479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45979.935190856479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45979.935190856479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45979.935190856479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45979.935190856479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45979.935190856479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45979.935190856479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45979.935190856479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45979.935190856479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45979.935190856479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45979.935190856479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45979.935190856479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45979.935190856479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45979.935190856479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45979.935190856479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45979.935190856479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45979.935190856479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45979.935190856479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45979.935190856479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45979.935190856479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45979.935190856479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45979.935190856479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45979.935190856479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45979.935190856479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45979.935190856479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45979.935190856479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45979.935190856479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45979.935190856479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45979.935190856479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45979.935190856479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45979.935190856479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45979.935190856479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45979.935190856479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45979.935190856479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45979.935190856479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45979.935190856479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45979.935190856479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45979.935190856479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45979.935190856479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45979.935190856479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45979.935190856479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45979.935190856479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45979.935190856479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45979.935190856479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45979.935190856479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45979.935190856479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45979.935190856479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45979.935190856479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45979.935190856479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45979.935190856479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45979.935190856479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45979.935190856479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45979.935190856479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45979.935190856479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45979.935190856479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45979.935190856479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45979.935190856479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45979.935190856479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45979.935190856479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45979.935190856479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45979.935190856479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45979.935190856479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45979.935190856479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45979.935190856479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45979.935190856479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45979.935190856479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45979.935190856479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45979.935190856479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45979.935190856479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45979.935190856479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45979.935190856479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45979.935190856479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45979.935190856479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45979.935190856479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45979.935190856479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45979.935190856479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45979.935190856479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45979.935190856479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45979.935190856479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45979.935190856479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45979.935190856479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45979.935190856479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45979.935190856479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45979.935190856479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45979.935190856479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45979.935190856479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45979.935190856479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45979.935190856479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45979.935190856479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45979.935190856479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45979.935190856479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45979.935190856479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45979.935190856479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45979.935190856479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45979.935190856479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45979.935190856479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45979.935190856479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45979.935190856479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45979.935190856479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45979.935190856479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45979.935190856479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45979.935190856479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45979.935190856479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45979.935190856479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45979.935190856479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45979.935190856479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45979.935190856479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45979.935190856479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45979.935190856479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45979.935190856479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45979.935190856479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45979.935190856479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45979.935190856479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45979.935190856479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45979.935190856479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45979.935190856479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45979.935190856479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45979.935190856479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45979.935190856479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45979.935190856479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45979.935190856479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45979.935190856479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45979.935190856479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45979.935190856479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45979.935190856479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45979.935190856479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45979.935190856479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45979.935190856479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45979.935190856479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45979.935190856479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45979.935190856479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45979.935190856479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45979.935190856479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45979.935190856479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45979.935190856479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45979.935190856479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45979.935190856479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45979.935190856479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45979.935190856479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45979.935190856479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45979.935190856479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45979.935190856479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45979.935190856479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45979.935190856479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45979.935190856479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45979.935190856479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45979.935190856479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45979.935190856479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45979.935190856479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45979.935190856479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45979.935190856479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45979.935190856479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45979.935190856479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45979.935190856479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45979.935190856479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45979.935190856479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45979.935190856479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45979.935190856479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45979.935190856479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45979.935190856479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45979.935190856479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45979.935190856479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45979.935190856479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45979.935190856479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45979.935190856479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45979.935190856479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45979.935190856479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45979.935190856479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45979.935190856479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45979.935190856479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45979.935190856479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45979.935190856479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45979.935190856479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45979.935190856479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45979.935190856479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45979.935190856479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45979.935190856479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45979.935190856479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45979.935190856479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45979.935190856479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45979.935190856479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45979.935190856479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45979.935190856479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978" ca="1" si="16">IFERROR(NOW()-F964,"-")</f>
        <v>45979.935190856479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45979.935190856479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45979.935190856479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45979.935190856479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45979.935190856479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45979.935190856479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45979.935190856479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45979.935190856479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45979.935190856479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45979.935190856479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45979.935190856479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45979.935190856479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45979.935190856479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45979.935190856479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45979.935190856479</v>
      </c>
      <c r="H978" s="22"/>
      <c r="I978" s="19" t="str">
        <f>IFERROR(VLOOKUP(D978,DB!A:F,6,0),"")</f>
        <v/>
      </c>
      <c r="J978" s="18" t="str">
        <f>IFERROR(VLOOKUP(D978,DB!A:G,7,0),"")</f>
        <v/>
      </c>
      <c r="K978" s="45"/>
      <c r="L978" s="23" t="str">
        <f>IFERROR(VLOOKUP(D978,DB!A:I,9,0),"")</f>
        <v/>
      </c>
    </row>
  </sheetData>
  <dataValidations count="2">
    <dataValidation allowBlank="1" showInputMessage="1" showErrorMessage="1" sqref="E1" xr:uid="{5914219A-CB83-432D-936A-CC0CB6F3982A}"/>
    <dataValidation type="list" allowBlank="1" showInputMessage="1" showErrorMessage="1" sqref="E2:E97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01"/>
  <sheetViews>
    <sheetView workbookViewId="0">
      <selection activeCell="K6" sqref="K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276.45447326388239</v>
      </c>
      <c r="H2" s="95">
        <v>45703.474768518521</v>
      </c>
      <c r="I2" s="95" t="str">
        <f>IFERROR(VLOOKUP(D2,DB!A:F,6,0),"")</f>
        <v>SCECO</v>
      </c>
      <c r="J2" s="95" t="str">
        <f>IFERROR(VLOOKUP(D2,DB!A:G,7,0),"")</f>
        <v>Dead</v>
      </c>
      <c r="K2" s="97" t="s">
        <v>39108</v>
      </c>
      <c r="L2" s="91" t="str">
        <f>IFERROR(VLOOKUP(D2,DB!A:I,9,0),"")</f>
        <v>Latis</v>
      </c>
    </row>
    <row r="3" spans="1:16" ht="15" customHeight="1">
      <c r="A3" s="113"/>
      <c r="B3" s="113" t="str">
        <f>IFERROR(VLOOKUP(D3,DB!A:K,11,0),"")</f>
        <v/>
      </c>
      <c r="C3" s="93"/>
      <c r="D3" s="91"/>
      <c r="E3" s="94"/>
      <c r="F3" s="95"/>
      <c r="G3" s="96">
        <f ca="1">IFERROR(NOW()-F3,"")</f>
        <v>45979.935190856479</v>
      </c>
      <c r="H3" s="95"/>
      <c r="I3" s="113" t="str">
        <f>IFERROR(VLOOKUP(D3,DB!A:F,6,0),"")</f>
        <v/>
      </c>
      <c r="J3" s="113" t="str">
        <f>IFERROR(VLOOKUP(D3,DB!A:G,7,0),"")</f>
        <v/>
      </c>
      <c r="K3" s="97"/>
      <c r="L3" s="91" t="str">
        <f>IFERROR(VLOOKUP(D3,DB!A:I,9,0),"")</f>
        <v/>
      </c>
    </row>
    <row r="4" spans="1:16" ht="15" customHeight="1">
      <c r="A4" s="113"/>
      <c r="B4" s="113" t="str">
        <f>IFERROR(VLOOKUP(D4,DB!A:K,11,0),"")</f>
        <v/>
      </c>
      <c r="C4" s="93"/>
      <c r="D4" s="91"/>
      <c r="E4" s="94"/>
      <c r="F4" s="95"/>
      <c r="G4" s="96">
        <f ca="1">IFERROR(NOW()-F4,"")</f>
        <v>45979.935190856479</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ca="1">IFERROR(NOW()-F5,"")</f>
        <v>45979.935190856479</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45979.935190856479</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45979.935190856479</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45979.935190856479</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ref="G9:G71" ca="1" si="0">IFERROR(NOW()-F9,"")</f>
        <v>45979.935190856479</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45979.935190856479</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45979.935190856479</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45979.935190856479</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45979.935190856479</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45979.935190856479</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45979.935190856479</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45979.935190856479</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45979.935190856479</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45979.935190856479</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45979.935190856479</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45979.935190856479</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45979.935190856479</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45979.935190856479</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45979.935190856479</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45979.935190856479</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45979.935190856479</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45979.935190856479</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45979.935190856479</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45979.935190856479</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45979.935190856479</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45979.935190856479</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45979.935190856479</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45979.935190856479</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45979.935190856479</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45979.935190856479</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45979.935190856479</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45979.935190856479</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45979.935190856479</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45979.935190856479</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45979.935190856479</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45979.935190856479</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45979.935190856479</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45979.935190856479</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45979.935190856479</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45979.935190856479</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45979.935190856479</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45979.935190856479</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45979.935190856479</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45979.935190856479</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45979.935190856479</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45979.935190856479</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45979.935190856479</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45979.935190856479</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45979.935190856479</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45979.935190856479</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45979.935190856479</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45979.935190856479</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45979.935190856479</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45979.935190856479</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45979.935190856479</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45979.935190856479</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45979.935190856479</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45979.935190856479</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45979.935190856479</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45979.935190856479</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45979.935190856479</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45979.935190856479</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45979.935190856479</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45979.935190856479</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45979.935190856479</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0"/>
        <v>45979.935190856479</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0"/>
        <v>45979.935190856479</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ref="G72:G135" ca="1" si="1">IFERROR(NOW()-F72,"")</f>
        <v>45979.935190856479</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45979.935190856479</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45979.935190856479</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45979.935190856479</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45979.935190856479</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45979.935190856479</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45979.935190856479</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45979.935190856479</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45979.935190856479</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45979.935190856479</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45979.935190856479</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45979.935190856479</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45979.935190856479</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45979.935190856479</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45979.935190856479</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45979.935190856479</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45979.935190856479</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45979.935190856479</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45979.935190856479</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45979.935190856479</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45979.935190856479</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45979.935190856479</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45979.935190856479</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45979.935190856479</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45979.935190856479</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45979.935190856479</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45979.935190856479</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45979.935190856479</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45979.935190856479</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45979.935190856479</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45979.935190856479</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45979.935190856479</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45979.935190856479</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45979.935190856479</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45979.935190856479</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45979.935190856479</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45979.935190856479</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45979.935190856479</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45979.935190856479</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45979.935190856479</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45979.935190856479</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45979.935190856479</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45979.935190856479</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45979.935190856479</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45979.935190856479</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45979.935190856479</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45979.935190856479</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45979.935190856479</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45979.935190856479</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45979.935190856479</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45979.935190856479</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45979.935190856479</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45979.935190856479</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45979.935190856479</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45979.935190856479</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45979.935190856479</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45979.935190856479</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45979.935190856479</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45979.935190856479</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45979.935190856479</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45979.935190856479</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45979.935190856479</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1"/>
        <v>45979.935190856479</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1"/>
        <v>45979.935190856479</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ref="G136:G199" ca="1" si="2">IFERROR(NOW()-F136,"")</f>
        <v>45979.935190856479</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45979.935190856479</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45979.935190856479</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45979.935190856479</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45979.935190856479</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45979.935190856479</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45979.935190856479</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45979.935190856479</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45979.935190856479</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45979.935190856479</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45979.935190856479</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45979.935190856479</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45979.935190856479</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45979.935190856479</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45979.935190856479</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45979.935190856479</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45979.935190856479</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45979.935190856479</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45979.935190856479</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45979.935190856479</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45979.935190856479</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45979.935190856479</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45979.935190856479</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45979.935190856479</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45979.935190856479</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45979.935190856479</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45979.935190856479</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45979.935190856479</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45979.935190856479</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45979.935190856479</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45979.935190856479</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45979.935190856479</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45979.935190856479</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45979.935190856479</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45979.935190856479</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45979.935190856479</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45979.935190856479</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45979.935190856479</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45979.935190856479</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45979.935190856479</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45979.935190856479</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45979.935190856479</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45979.935190856479</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45979.935190856479</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45979.935190856479</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45979.935190856479</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45979.935190856479</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45979.935190856479</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45979.935190856479</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45979.935190856479</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45979.935190856479</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45979.935190856479</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45979.935190856479</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45979.935190856479</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45979.935190856479</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45979.935190856479</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45979.935190856479</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45979.935190856479</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45979.935190856479</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45979.935190856479</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45979.935190856479</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45979.935190856479</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2"/>
        <v>45979.935190856479</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2"/>
        <v>45979.935190856479</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ref="G200:G263" ca="1" si="3">IFERROR(NOW()-F200,"")</f>
        <v>45979.935190856479</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45979.935190856479</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45979.935190856479</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45979.935190856479</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45979.935190856479</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45979.935190856479</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45979.935190856479</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45979.935190856479</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45979.935190856479</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45979.935190856479</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45979.935190856479</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45979.935190856479</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45979.935190856479</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45979.935190856479</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45979.935190856479</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45979.935190856479</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45979.935190856479</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45979.935190856479</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45979.935190856479</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45979.935190856479</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45979.935190856479</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45979.935190856479</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45979.935190856479</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45979.935190856479</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45979.935190856479</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45979.935190856479</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45979.935190856479</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45979.935190856479</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45979.935190856479</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45979.935190856479</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45979.935190856479</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45979.935190856479</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45979.935190856479</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45979.935190856479</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45979.935190856479</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45979.935190856479</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45979.935190856479</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45979.935190856479</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45979.935190856479</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45979.935190856479</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45979.935190856479</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45979.935190856479</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45979.935190856479</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45979.935190856479</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45979.935190856479</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45979.935190856479</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45979.935190856479</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45979.935190856479</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45979.935190856479</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45979.935190856479</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45979.935190856479</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45979.935190856479</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45979.935190856479</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45979.935190856479</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45979.935190856479</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45979.935190856479</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45979.935190856479</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45979.935190856479</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45979.935190856479</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45979.935190856479</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45979.935190856479</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45979.935190856479</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3"/>
        <v>45979.935190856479</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3"/>
        <v>45979.935190856479</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ref="G264:G327" ca="1" si="4">IFERROR(NOW()-F264,"")</f>
        <v>45979.935190856479</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45979.935190856479</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45979.935190856479</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45979.935190856479</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45979.935190856479</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45979.935190856479</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45979.935190856479</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45979.935190856479</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45979.935190856479</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45979.935190856479</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45979.935190856479</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45979.935190856479</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45979.935190856479</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45979.935190856479</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45979.935190856479</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45979.935190856479</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45979.935190856479</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45979.935190856479</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45979.935190856479</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45979.935190856479</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45979.935190856479</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45979.935190856479</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45979.935190856479</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45979.935190856479</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45979.935190856479</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45979.935190856479</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45979.935190856479</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45979.935190856479</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45979.935190856479</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45979.935190856479</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45979.935190856479</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45979.935190856479</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45979.935190856479</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45979.935190856479</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45979.935190856479</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45979.935190856479</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45979.935190856479</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45979.935190856479</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45979.935190856479</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45979.935190856479</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45979.935190856479</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45979.935190856479</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45979.935190856479</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45979.935190856479</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45979.935190856479</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45979.935190856479</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45979.935190856479</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45979.935190856479</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45979.935190856479</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45979.935190856479</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45979.935190856479</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45979.935190856479</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45979.935190856479</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45979.935190856479</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45979.935190856479</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45979.935190856479</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45979.935190856479</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45979.935190856479</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45979.935190856479</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45979.935190856479</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45979.935190856479</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45979.935190856479</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4"/>
        <v>45979.935190856479</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4"/>
        <v>45979.935190856479</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ref="G328:G391" ca="1" si="5">IFERROR(NOW()-F328,"")</f>
        <v>45979.935190856479</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45979.935190856479</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45979.935190856479</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45979.935190856479</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45979.935190856479</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45979.935190856479</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45979.935190856479</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45979.935190856479</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45979.935190856479</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45979.935190856479</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45979.935190856479</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45979.935190856479</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45979.935190856479</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45979.935190856479</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45979.935190856479</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45979.935190856479</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45979.935190856479</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45979.935190856479</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45979.935190856479</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45979.935190856479</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45979.935190856479</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45979.935190856479</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45979.935190856479</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45979.935190856479</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45979.935190856479</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45979.935190856479</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45979.935190856479</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45979.935190856479</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45979.935190856479</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45979.935190856479</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45979.935190856479</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45979.935190856479</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45979.935190856479</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45979.935190856479</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45979.935190856479</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45979.935190856479</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45979.935190856479</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45979.935190856479</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45979.935190856479</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45979.935190856479</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45979.935190856479</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45979.935190856479</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45979.935190856479</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45979.935190856479</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45979.935190856479</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45979.935190856479</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45979.935190856479</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45979.935190856479</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45979.935190856479</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45979.935190856479</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45979.935190856479</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45979.935190856479</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45979.935190856479</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45979.935190856479</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45979.935190856479</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45979.935190856479</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45979.935190856479</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45979.935190856479</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45979.935190856479</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45979.935190856479</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45979.935190856479</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45979.935190856479</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5"/>
        <v>45979.935190856479</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5"/>
        <v>45979.935190856479</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ref="G392:G455" ca="1" si="6">IFERROR(NOW()-F392,"")</f>
        <v>45979.935190856479</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45979.935190856479</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45979.935190856479</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45979.935190856479</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45979.935190856479</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45979.935190856479</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45979.935190856479</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45979.935190856479</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45979.935190856479</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45979.935190856479</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45979.935190856479</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45979.935190856479</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45979.935190856479</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45979.935190856479</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45979.935190856479</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45979.935190856479</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45979.935190856479</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45979.935190856479</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45979.935190856479</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45979.935190856479</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45979.935190856479</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45979.935190856479</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45979.935190856479</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45979.935190856479</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45979.935190856479</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45979.935190856479</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45979.935190856479</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45979.935190856479</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45979.935190856479</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45979.935190856479</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45979.935190856479</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45979.935190856479</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45979.935190856479</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45979.935190856479</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45979.935190856479</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45979.935190856479</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45979.935190856479</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45979.935190856479</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45979.935190856479</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45979.935190856479</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45979.935190856479</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45979.935190856479</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45979.935190856479</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45979.935190856479</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45979.935190856479</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45979.935190856479</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45979.935190856479</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45979.935190856479</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45979.935190856479</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45979.935190856479</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45979.935190856479</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45979.935190856479</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45979.935190856479</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45979.935190856479</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45979.935190856479</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45979.935190856479</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45979.935190856479</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45979.935190856479</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45979.935190856479</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45979.935190856479</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45979.935190856479</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45979.935190856479</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6"/>
        <v>45979.935190856479</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6"/>
        <v>45979.935190856479</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ref="G456:G501" ca="1" si="7">IFERROR(NOW()-F456,"")</f>
        <v>45979.935190856479</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45979.935190856479</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45979.935190856479</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45979.935190856479</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45979.935190856479</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45979.935190856479</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45979.935190856479</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45979.935190856479</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45979.935190856479</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45979.935190856479</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45979.935190856479</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45979.935190856479</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45979.935190856479</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45979.935190856479</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45979.935190856479</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45979.935190856479</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45979.935190856479</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45979.935190856479</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45979.935190856479</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45979.935190856479</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45979.935190856479</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45979.935190856479</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45979.935190856479</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45979.935190856479</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45979.935190856479</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45979.935190856479</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45979.935190856479</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45979.935190856479</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45979.935190856479</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45979.935190856479</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45979.935190856479</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45979.935190856479</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45979.935190856479</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45979.935190856479</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45979.935190856479</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45979.935190856479</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45979.935190856479</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45979.935190856479</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45979.935190856479</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45979.935190856479</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45979.935190856479</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45979.935190856479</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45979.935190856479</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45979.935190856479</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t="shared" ca="1" si="7"/>
        <v>45979.935190856479</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t="shared" ca="1" si="7"/>
        <v>45979.935190856479</v>
      </c>
      <c r="H501" s="95"/>
      <c r="I501" s="113" t="str">
        <f>IFERROR(VLOOKUP(D501,DB!A:F,6,0),"")</f>
        <v/>
      </c>
      <c r="J501" s="113" t="str">
        <f>IFERROR(VLOOKUP(D501,DB!A:G,7,0),"")</f>
        <v/>
      </c>
      <c r="K501" s="97"/>
      <c r="L501" s="91" t="str">
        <f>IFERROR(VLOOKUP(D501,DB!A:I,9,0),"")</f>
        <v/>
      </c>
    </row>
  </sheetData>
  <dataValidations count="2">
    <dataValidation allowBlank="1" showInputMessage="1" showErrorMessage="1" sqref="E1" xr:uid="{A4F81451-56CC-4543-9497-104C4E44EE4B}"/>
    <dataValidation type="list" allowBlank="1" showInputMessage="1" showErrorMessage="1" sqref="E2:E50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81"/>
  <sheetViews>
    <sheetView workbookViewId="0">
      <selection activeCell="D8" sqref="D8"/>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39109</v>
      </c>
      <c r="B2" s="37" t="str">
        <f>IFERROR(VLOOKUP(D2,DB!A:K,11,0),"")</f>
        <v>R5</v>
      </c>
      <c r="C2" s="37">
        <v>3</v>
      </c>
      <c r="D2" s="106" t="s">
        <v>36011</v>
      </c>
      <c r="E2" s="37" t="s">
        <v>39021</v>
      </c>
      <c r="F2" s="38">
        <v>45891.832060185188</v>
      </c>
      <c r="G2" s="108">
        <f ca="1">IFERROR(NOW()-F2,"")</f>
        <v>88.103130671290273</v>
      </c>
      <c r="H2" s="38">
        <v>45891.790393518517</v>
      </c>
      <c r="I2" s="37" t="str">
        <f>IFERROR(VLOOKUP(D2,DB!A:F,6,0),"")</f>
        <v>Generator-SG</v>
      </c>
      <c r="J2" s="37" t="str">
        <f>IFERROR(VLOOKUP(D2,DB!A:G,7,0),"")</f>
        <v>Vandalized</v>
      </c>
      <c r="K2" s="37" t="s">
        <v>39110</v>
      </c>
      <c r="L2" s="37" t="str">
        <f>IFERROR(VLOOKUP(D2,DB!A:I,9,0),"")</f>
        <v>Latis</v>
      </c>
      <c r="M2" s="105"/>
    </row>
    <row r="3" spans="1:13" ht="30">
      <c r="A3" s="37" t="s">
        <v>39111</v>
      </c>
      <c r="B3" s="37" t="str">
        <f>IFERROR(VLOOKUP(D3,DB!A:K,11,0),"")</f>
        <v>R5</v>
      </c>
      <c r="C3" s="37">
        <v>1</v>
      </c>
      <c r="D3" s="37" t="s">
        <v>33268</v>
      </c>
      <c r="E3" s="37" t="s">
        <v>39102</v>
      </c>
      <c r="F3" s="38">
        <v>45926.188877314817</v>
      </c>
      <c r="G3" s="108">
        <f t="shared" ref="G3" ca="1" si="0">IFERROR(NOW()-F3,"")</f>
        <v>53.746313541661948</v>
      </c>
      <c r="H3" s="38">
        <v>45926.158159722225</v>
      </c>
      <c r="I3" s="37" t="str">
        <f>IFERROR(VLOOKUP(D3,DB!A:F,6,0),"")</f>
        <v>SCECO</v>
      </c>
      <c r="J3" s="37" t="str">
        <f>IFERROR(VLOOKUP(D3,DB!A:G,7,0),"")</f>
        <v>Good</v>
      </c>
      <c r="K3" s="37" t="s">
        <v>39112</v>
      </c>
      <c r="L3" s="37" t="str">
        <f>IFERROR(VLOOKUP(D3,DB!A:I,9,0),"")</f>
        <v>Latis</v>
      </c>
      <c r="M3" s="105"/>
    </row>
    <row r="4" spans="1:13" ht="48" customHeight="1">
      <c r="A4" s="109" t="s">
        <v>39113</v>
      </c>
      <c r="B4" s="109" t="str">
        <f>IFERROR(VLOOKUP(D4,DB!A:K,11,0),"")</f>
        <v>R5</v>
      </c>
      <c r="C4" s="109">
        <v>1</v>
      </c>
      <c r="D4" s="109" t="s">
        <v>34758</v>
      </c>
      <c r="E4" s="109" t="s">
        <v>39102</v>
      </c>
      <c r="F4" s="110">
        <v>45948.661111111112</v>
      </c>
      <c r="G4" s="111">
        <f t="shared" ref="G4" ca="1" si="1">IFERROR(NOW()-F4,"")</f>
        <v>31.27407974536618</v>
      </c>
      <c r="H4" s="110">
        <v>45948.661111111112</v>
      </c>
      <c r="I4" s="109" t="str">
        <f>IFERROR(VLOOKUP(D4,DB!A:F,6,0),"")</f>
        <v>SCECO</v>
      </c>
      <c r="J4" s="109" t="str">
        <f>IFERROR(VLOOKUP(D4,DB!A:G,7,0),"")</f>
        <v>Dead</v>
      </c>
      <c r="K4" s="109" t="s">
        <v>39114</v>
      </c>
      <c r="L4" s="109" t="str">
        <f>IFERROR(VLOOKUP(D4,DB!A:I,9,0),"")</f>
        <v>Latis</v>
      </c>
    </row>
    <row r="5" spans="1:13" s="105" customFormat="1">
      <c r="A5" s="109" t="s">
        <v>39115</v>
      </c>
      <c r="B5" s="109" t="str">
        <f>IFERROR(VLOOKUP(D5,DB!A:K,11,0),"")</f>
        <v>R5</v>
      </c>
      <c r="C5" s="109">
        <v>1</v>
      </c>
      <c r="D5" s="109" t="s">
        <v>33371</v>
      </c>
      <c r="E5" s="109" t="s">
        <v>39021</v>
      </c>
      <c r="F5" s="135">
        <v>45977.514803240738</v>
      </c>
      <c r="G5" s="111">
        <f ca="1">IFERROR(NOW()-F5,"")</f>
        <v>2.4203876157407649</v>
      </c>
      <c r="H5" s="135">
        <v>45977.468807870369</v>
      </c>
      <c r="I5" s="109" t="str">
        <f>IFERROR(VLOOKUP(D5,DB!A:F,6,0),"")</f>
        <v>SCECO</v>
      </c>
      <c r="J5" s="109" t="str">
        <f>IFERROR(VLOOKUP(D5,DB!A:G,7,0),"")</f>
        <v>Weak</v>
      </c>
      <c r="K5" s="109" t="s">
        <v>39116</v>
      </c>
      <c r="L5" s="109" t="str">
        <f>IFERROR(VLOOKUP(D5,DB!A:I,9,0),"")</f>
        <v>Latis</v>
      </c>
    </row>
    <row r="6" spans="1:13">
      <c r="A6" s="109"/>
      <c r="B6" s="109" t="str">
        <f>IFERROR(VLOOKUP(D6,DB!A:K,11,0),"")</f>
        <v/>
      </c>
      <c r="C6" s="109"/>
      <c r="D6" s="109"/>
      <c r="E6" s="109"/>
      <c r="F6" s="109"/>
      <c r="G6" s="111">
        <f ca="1">IFERROR(NOW()-F6,"")</f>
        <v>45979.935190856479</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45979.935190856479</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45979.935190856479</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45979.935190856479</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45979.935190856479</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45979.935190856479</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45979.935190856479</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45979.935190856479</v>
      </c>
      <c r="H13" s="109"/>
      <c r="I13" s="109"/>
      <c r="J13" s="109" t="str">
        <f>IFERROR(VLOOKUP(D13,DB!A:G,7,0),"")</f>
        <v/>
      </c>
      <c r="K13" s="109"/>
      <c r="L13" s="109" t="str">
        <f>IFERROR(VLOOKUP(D13,DB!A:I,9,0),"")</f>
        <v/>
      </c>
    </row>
    <row r="14" spans="1:13">
      <c r="A14" s="109"/>
      <c r="B14" s="109" t="str">
        <f>IFERROR(VLOOKUP(D14,DB!A:K,11,0),"")</f>
        <v/>
      </c>
      <c r="C14" s="109"/>
      <c r="D14" s="109"/>
      <c r="E14" s="109"/>
      <c r="F14" s="109"/>
      <c r="G14" s="111">
        <f ca="1">IFERROR(NOW()-F14,"")</f>
        <v>45979.935190856479</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45979.935190856479</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45979.935190856479</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45979.935190856479</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45979.935190856479</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45979.935190856479</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45979.935190856479</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45979.935190856479</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45979.935190856479</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45979.935190856479</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45979.935190856479</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45979.935190856479</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45979.935190856479</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45979.935190856479</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45979.935190856479</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45979.935190856479</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45979.935190856479</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45979.935190856479</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45979.935190856479</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45979.935190856479</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45979.935190856479</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45979.935190856479</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45979.935190856479</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45979.935190856479</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45979.935190856479</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45979.935190856479</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45979.935190856479</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45979.935190856479</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45979.935190856479</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45979.935190856479</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45979.935190856479</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45979.935190856479</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45979.935190856479</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45979.935190856479</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45979.935190856479</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45979.935190856479</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45979.935190856479</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45979.935190856479</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45979.935190856479</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45979.935190856479</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45979.935190856479</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45979.935190856479</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45979.935190856479</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45979.935190856479</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45979.935190856479</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45979.935190856479</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45979.935190856479</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45979.935190856479</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45979.935190856479</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45979.935190856479</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45979.935190856479</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45979.935190856479</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45979.935190856479</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45979.935190856479</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45979.935190856479</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45979.935190856479</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45979.935190856479</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45979.935190856479</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45979.935190856479</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45979.935190856479</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45979.935190856479</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45979.935190856479</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45979.935190856479</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45979.935190856479</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45979.935190856479</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45979.935190856479</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45979.935190856479</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45979.935190856479</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45979.935190856479</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45979.935190856479</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45979.935190856479</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45979.935190856479</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45979.935190856479</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45979.935190856479</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45979.935190856479</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45979.935190856479</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45979.935190856479</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45979.935190856479</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45979.935190856479</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45979.935190856479</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45979.935190856479</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45979.935190856479</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45979.935190856479</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45979.935190856479</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45979.935190856479</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45979.935190856479</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45979.935190856479</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45979.935190856479</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45979.935190856479</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45979.935190856479</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45979.935190856479</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45979.935190856479</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45979.935190856479</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45979.935190856479</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45979.935190856479</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45979.935190856479</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45979.935190856479</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45979.935190856479</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45979.935190856479</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45979.935190856479</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45979.935190856479</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45979.935190856479</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45979.935190856479</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45979.935190856479</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45979.935190856479</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45979.935190856479</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45979.935190856479</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45979.935190856479</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45979.935190856479</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45979.935190856479</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45979.935190856479</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45979.935190856479</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45979.935190856479</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45979.935190856479</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45979.935190856479</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45979.935190856479</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45979.935190856479</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45979.935190856479</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45979.935190856479</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45979.935190856479</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45979.935190856479</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45979.935190856479</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ca="1">IFERROR(NOW()-F136,"")</f>
        <v>45979.935190856479</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11">
        <f ca="1">IFERROR(NOW()-F137,"")</f>
        <v>45979.935190856479</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11">
        <f ca="1">IFERROR(NOW()-F138,"")</f>
        <v>45979.935190856479</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11">
        <f ca="1">IFERROR(NOW()-F139,"")</f>
        <v>45979.935190856479</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11">
        <f ca="1">IFERROR(NOW()-F140,"")</f>
        <v>45979.935190856479</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11">
        <f ca="1">IFERROR(NOW()-F141,"")</f>
        <v>45979.935190856479</v>
      </c>
      <c r="H141" s="109"/>
      <c r="I141" s="109" t="str">
        <f>IFERROR(VLOOKUP(D141,DB!A:F,6,0),"")</f>
        <v/>
      </c>
      <c r="J141" s="109" t="str">
        <f>IFERROR(VLOOKUP(D141,DB!A:G,7,0),"")</f>
        <v/>
      </c>
      <c r="K141" s="109"/>
      <c r="L141" s="109" t="str">
        <f>IFERROR(VLOOKUP(D141,DB!A:I,9,0),"")</f>
        <v/>
      </c>
    </row>
    <row r="142" spans="1:12">
      <c r="A142" s="138"/>
      <c r="B142" s="138" t="str">
        <f>IFERROR(VLOOKUP(D142,DB!A:K,11,0),"")</f>
        <v/>
      </c>
      <c r="C142" s="138"/>
      <c r="D142" s="138"/>
      <c r="E142" s="138"/>
      <c r="F142" s="139"/>
      <c r="G142" s="111">
        <f ca="1">IFERROR(NOW()-F142,"")</f>
        <v>45979.935190856479</v>
      </c>
      <c r="H142" s="139"/>
      <c r="I142" s="138" t="str">
        <f>IFERROR(VLOOKUP(D142,DB!A:F,6,0),"")</f>
        <v/>
      </c>
      <c r="J142" s="138" t="str">
        <f>IFERROR(VLOOKUP(D142,DB!A:G,7,0),"")</f>
        <v/>
      </c>
      <c r="K142" s="138"/>
      <c r="L142" s="138" t="str">
        <f>IFERROR(VLOOKUP(D142,DB!A:I,9,0),"")</f>
        <v/>
      </c>
    </row>
    <row r="143" spans="1:12">
      <c r="A143" s="138"/>
      <c r="B143" s="138" t="str">
        <f>IFERROR(VLOOKUP(D143,DB!A:K,11,0),"")</f>
        <v/>
      </c>
      <c r="C143" s="138"/>
      <c r="D143" s="138"/>
      <c r="E143" s="138"/>
      <c r="F143" s="139"/>
      <c r="G143" s="111">
        <f ca="1">IFERROR(NOW()-F143,"")</f>
        <v>45979.935190856479</v>
      </c>
      <c r="H143" s="139"/>
      <c r="I143" s="138" t="str">
        <f>IFERROR(VLOOKUP(D143,DB!A:F,6,0),"")</f>
        <v/>
      </c>
      <c r="J143" s="138" t="str">
        <f>IFERROR(VLOOKUP(D143,DB!A:G,7,0),"")</f>
        <v/>
      </c>
      <c r="K143" s="138"/>
      <c r="L143" s="138" t="str">
        <f>IFERROR(VLOOKUP(D143,DB!A:I,9,0),"")</f>
        <v/>
      </c>
    </row>
    <row r="144" spans="1:12">
      <c r="A144" s="138"/>
      <c r="B144" s="138" t="str">
        <f>IFERROR(VLOOKUP(D144,DB!A:K,11,0),"")</f>
        <v/>
      </c>
      <c r="C144" s="138"/>
      <c r="D144" s="138"/>
      <c r="E144" s="138"/>
      <c r="F144" s="139"/>
      <c r="G144" s="111">
        <f ca="1">IFERROR(NOW()-F144,"")</f>
        <v>45979.935190856479</v>
      </c>
      <c r="H144" s="139"/>
      <c r="I144" s="138" t="str">
        <f>IFERROR(VLOOKUP(D144,DB!A:F,6,0),"")</f>
        <v/>
      </c>
      <c r="J144" s="138" t="str">
        <f>IFERROR(VLOOKUP(D144,DB!A:G,7,0),"")</f>
        <v/>
      </c>
      <c r="K144" s="138"/>
      <c r="L144" s="138" t="str">
        <f>IFERROR(VLOOKUP(D144,DB!A:I,9,0),"")</f>
        <v/>
      </c>
    </row>
    <row r="145" spans="1:12">
      <c r="A145" s="138"/>
      <c r="B145" s="138" t="str">
        <f>IFERROR(VLOOKUP(D145,DB!A:K,11,0),"")</f>
        <v/>
      </c>
      <c r="C145" s="138"/>
      <c r="D145" s="138"/>
      <c r="E145" s="138"/>
      <c r="F145" s="139"/>
      <c r="G145" s="111">
        <f ca="1">IFERROR(NOW()-F145,"")</f>
        <v>45979.935190856479</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45979.935190856479</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45979.935190856479</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45979.935190856479</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45979.935190856479</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45979.935190856479</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45979.935190856479</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45979.935190856479</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45979.935190856479</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45979.935190856479</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45979.935190856479</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45979.935190856479</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45979.935190856479</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45979.935190856479</v>
      </c>
      <c r="H158" s="139"/>
      <c r="I158" s="138" t="str">
        <f>IFERROR(VLOOKUP(D158,DB!A:F,6,0),"")</f>
        <v/>
      </c>
      <c r="J158" s="138" t="str">
        <f>IFERROR(VLOOKUP(D158,DB!A:G,7,0),"")</f>
        <v/>
      </c>
      <c r="K158" s="138"/>
      <c r="L158" s="138" t="str">
        <f>IFERROR(VLOOKUP(D158,DB!A:I,9,0),"")</f>
        <v/>
      </c>
    </row>
    <row r="159" spans="1:12">
      <c r="A159" s="138"/>
      <c r="B159" s="138" t="str">
        <f>IFERROR(VLOOKUP(D159,DB!A:K,11,0),"")</f>
        <v/>
      </c>
      <c r="C159" s="138"/>
      <c r="D159" s="138"/>
      <c r="E159" s="138"/>
      <c r="F159" s="139"/>
      <c r="G159" s="111">
        <f ca="1">IFERROR(NOW()-F159,"")</f>
        <v>45979.935190856479</v>
      </c>
      <c r="H159" s="139"/>
      <c r="I159" s="138" t="str">
        <f>IFERROR(VLOOKUP(D159,DB!A:F,6,0),"")</f>
        <v/>
      </c>
      <c r="J159" s="138" t="str">
        <f>IFERROR(VLOOKUP(D159,DB!A:G,7,0),"")</f>
        <v/>
      </c>
      <c r="K159" s="138"/>
      <c r="L159" s="138" t="str">
        <f>IFERROR(VLOOKUP(D159,DB!A:I,9,0),"")</f>
        <v/>
      </c>
    </row>
    <row r="160" spans="1:12">
      <c r="A160" s="138"/>
      <c r="B160" s="138" t="str">
        <f>IFERROR(VLOOKUP(D160,DB!A:K,11,0),"")</f>
        <v/>
      </c>
      <c r="C160" s="138"/>
      <c r="D160" s="138"/>
      <c r="E160" s="138"/>
      <c r="F160" s="139"/>
      <c r="G160" s="111">
        <f ca="1">IFERROR(NOW()-F160,"")</f>
        <v>45979.935190856479</v>
      </c>
      <c r="H160" s="139"/>
      <c r="I160" s="138" t="str">
        <f>IFERROR(VLOOKUP(D160,DB!A:F,6,0),"")</f>
        <v/>
      </c>
      <c r="J160" s="138" t="str">
        <f>IFERROR(VLOOKUP(D160,DB!A:G,7,0),"")</f>
        <v/>
      </c>
      <c r="K160" s="138"/>
      <c r="L160" s="138" t="str">
        <f>IFERROR(VLOOKUP(D160,DB!A:I,9,0),"")</f>
        <v/>
      </c>
    </row>
    <row r="161" spans="1:12">
      <c r="A161" s="138"/>
      <c r="B161" s="138" t="str">
        <f>IFERROR(VLOOKUP(D161,DB!A:K,11,0),"")</f>
        <v/>
      </c>
      <c r="C161" s="138"/>
      <c r="D161" s="138"/>
      <c r="E161" s="138"/>
      <c r="F161" s="139"/>
      <c r="G161" s="111">
        <f ca="1">IFERROR(NOW()-F161,"")</f>
        <v>45979.935190856479</v>
      </c>
      <c r="H161" s="139"/>
      <c r="I161" s="138" t="str">
        <f>IFERROR(VLOOKUP(D161,DB!A:F,6,0),"")</f>
        <v/>
      </c>
      <c r="J161" s="138" t="str">
        <f>IFERROR(VLOOKUP(D161,DB!A:G,7,0),"")</f>
        <v/>
      </c>
      <c r="K161" s="138"/>
      <c r="L161" s="138" t="str">
        <f>IFERROR(VLOOKUP(D161,DB!A:I,9,0),"")</f>
        <v/>
      </c>
    </row>
    <row r="162" spans="1:12">
      <c r="A162" s="138"/>
      <c r="B162" s="138" t="str">
        <f>IFERROR(VLOOKUP(D162,DB!A:K,11,0),"")</f>
        <v/>
      </c>
      <c r="C162" s="138"/>
      <c r="D162" s="138"/>
      <c r="E162" s="138"/>
      <c r="F162" s="139"/>
      <c r="G162" s="111">
        <f ca="1">IFERROR(NOW()-F162,"")</f>
        <v>45979.935190856479</v>
      </c>
      <c r="H162" s="139"/>
      <c r="I162" s="138" t="str">
        <f>IFERROR(VLOOKUP(D162,DB!A:F,6,0),"")</f>
        <v/>
      </c>
      <c r="J162" s="138" t="str">
        <f>IFERROR(VLOOKUP(D162,DB!A:G,7,0),"")</f>
        <v/>
      </c>
      <c r="K162" s="138"/>
      <c r="L162" s="138" t="str">
        <f>IFERROR(VLOOKUP(D162,DB!A:I,9,0),"")</f>
        <v/>
      </c>
    </row>
    <row r="163" spans="1:12">
      <c r="A163" s="138"/>
      <c r="B163" s="138" t="str">
        <f>IFERROR(VLOOKUP(D163,DB!A:K,11,0),"")</f>
        <v/>
      </c>
      <c r="C163" s="138"/>
      <c r="D163" s="138"/>
      <c r="E163" s="138"/>
      <c r="F163" s="139"/>
      <c r="G163" s="111">
        <f ca="1">IFERROR(NOW()-F163,"")</f>
        <v>45979.935190856479</v>
      </c>
      <c r="H163" s="139"/>
      <c r="I163" s="138" t="str">
        <f>IFERROR(VLOOKUP(D163,DB!A:F,6,0),"")</f>
        <v/>
      </c>
      <c r="J163" s="138" t="str">
        <f>IFERROR(VLOOKUP(D163,DB!A:G,7,0),"")</f>
        <v/>
      </c>
      <c r="K163" s="138"/>
      <c r="L163" s="138" t="str">
        <f>IFERROR(VLOOKUP(D163,DB!A:I,9,0),"")</f>
        <v/>
      </c>
    </row>
    <row r="164" spans="1:12">
      <c r="A164" s="138"/>
      <c r="B164" s="138" t="str">
        <f>IFERROR(VLOOKUP(D164,DB!A:K,11,0),"")</f>
        <v/>
      </c>
      <c r="C164" s="138"/>
      <c r="D164" s="138"/>
      <c r="E164" s="138"/>
      <c r="F164" s="139"/>
      <c r="G164" s="111">
        <f ca="1">IFERROR(NOW()-F164,"")</f>
        <v>45979.935190856479</v>
      </c>
      <c r="H164" s="139"/>
      <c r="I164" s="138" t="str">
        <f>IFERROR(VLOOKUP(D164,DB!A:F,6,0),"")</f>
        <v/>
      </c>
      <c r="J164" s="138" t="str">
        <f>IFERROR(VLOOKUP(D164,DB!A:G,7,0),"")</f>
        <v/>
      </c>
      <c r="K164" s="138"/>
      <c r="L164" s="138" t="str">
        <f>IFERROR(VLOOKUP(D164,DB!A:I,9,0),"")</f>
        <v/>
      </c>
    </row>
    <row r="165" spans="1:12">
      <c r="A165" s="138"/>
      <c r="B165" s="138" t="str">
        <f>IFERROR(VLOOKUP(D165,DB!A:K,11,0),"")</f>
        <v/>
      </c>
      <c r="C165" s="138"/>
      <c r="D165" s="138"/>
      <c r="E165" s="138"/>
      <c r="F165" s="139"/>
      <c r="G165" s="111">
        <f ca="1">IFERROR(NOW()-F165,"")</f>
        <v>45979.935190856479</v>
      </c>
      <c r="H165" s="139"/>
      <c r="I165" s="138" t="str">
        <f>IFERROR(VLOOKUP(D165,DB!A:F,6,0),"")</f>
        <v/>
      </c>
      <c r="J165" s="138" t="str">
        <f>IFERROR(VLOOKUP(D165,DB!A:G,7,0),"")</f>
        <v/>
      </c>
      <c r="K165" s="138"/>
      <c r="L165" s="138" t="str">
        <f>IFERROR(VLOOKUP(D165,DB!A:I,9,0),"")</f>
        <v/>
      </c>
    </row>
    <row r="166" spans="1:12">
      <c r="A166" s="138"/>
      <c r="B166" s="138" t="str">
        <f>IFERROR(VLOOKUP(D166,DB!A:K,11,0),"")</f>
        <v/>
      </c>
      <c r="C166" s="138"/>
      <c r="D166" s="138"/>
      <c r="E166" s="138"/>
      <c r="F166" s="139"/>
      <c r="G166" s="111">
        <f ca="1">IFERROR(NOW()-F166,"")</f>
        <v>45979.935190856479</v>
      </c>
      <c r="H166" s="139"/>
      <c r="I166" s="138" t="str">
        <f>IFERROR(VLOOKUP(D166,DB!A:F,6,0),"")</f>
        <v/>
      </c>
      <c r="J166" s="138" t="str">
        <f>IFERROR(VLOOKUP(D166,DB!A:G,7,0),"")</f>
        <v/>
      </c>
      <c r="K166" s="138"/>
      <c r="L166" s="138" t="str">
        <f>IFERROR(VLOOKUP(D166,DB!A:I,9,0),"")</f>
        <v/>
      </c>
    </row>
    <row r="167" spans="1:12">
      <c r="A167" s="138"/>
      <c r="B167" s="138" t="str">
        <f>IFERROR(VLOOKUP(D167,DB!A:K,11,0),"")</f>
        <v/>
      </c>
      <c r="C167" s="138"/>
      <c r="D167" s="138"/>
      <c r="E167" s="138"/>
      <c r="F167" s="139"/>
      <c r="G167" s="111">
        <f ca="1">IFERROR(NOW()-F167,"")</f>
        <v>45979.935190856479</v>
      </c>
      <c r="H167" s="139"/>
      <c r="I167" s="138" t="str">
        <f>IFERROR(VLOOKUP(D167,DB!A:F,6,0),"")</f>
        <v/>
      </c>
      <c r="J167" s="138" t="str">
        <f>IFERROR(VLOOKUP(D167,DB!A:G,7,0),"")</f>
        <v/>
      </c>
      <c r="K167" s="138"/>
      <c r="L167" s="138" t="str">
        <f>IFERROR(VLOOKUP(D167,DB!A:I,9,0),"")</f>
        <v/>
      </c>
    </row>
    <row r="168" spans="1:12">
      <c r="A168" s="138"/>
      <c r="B168" s="138" t="str">
        <f>IFERROR(VLOOKUP(D168,DB!A:K,11,0),"")</f>
        <v/>
      </c>
      <c r="C168" s="138"/>
      <c r="D168" s="138"/>
      <c r="E168" s="138"/>
      <c r="F168" s="139"/>
      <c r="G168" s="111">
        <f ca="1">IFERROR(NOW()-F168,"")</f>
        <v>45979.935190856479</v>
      </c>
      <c r="H168" s="139"/>
      <c r="I168" s="138" t="str">
        <f>IFERROR(VLOOKUP(D168,DB!A:F,6,0),"")</f>
        <v/>
      </c>
      <c r="J168" s="138" t="str">
        <f>IFERROR(VLOOKUP(D168,DB!A:G,7,0),"")</f>
        <v/>
      </c>
      <c r="K168" s="138"/>
      <c r="L168" s="138" t="str">
        <f>IFERROR(VLOOKUP(D168,DB!A:I,9,0),"")</f>
        <v/>
      </c>
    </row>
    <row r="169" spans="1:12">
      <c r="A169" s="138"/>
      <c r="B169" s="138" t="str">
        <f>IFERROR(VLOOKUP(D169,DB!A:K,11,0),"")</f>
        <v/>
      </c>
      <c r="C169" s="138"/>
      <c r="D169" s="138"/>
      <c r="E169" s="138"/>
      <c r="F169" s="139"/>
      <c r="G169" s="111">
        <f ca="1">IFERROR(NOW()-F169,"")</f>
        <v>45979.935190856479</v>
      </c>
      <c r="H169" s="139"/>
      <c r="I169" s="138" t="str">
        <f>IFERROR(VLOOKUP(D169,DB!A:F,6,0),"")</f>
        <v/>
      </c>
      <c r="J169" s="138" t="str">
        <f>IFERROR(VLOOKUP(D169,DB!A:G,7,0),"")</f>
        <v/>
      </c>
      <c r="K169" s="138"/>
      <c r="L169" s="138" t="str">
        <f>IFERROR(VLOOKUP(D169,DB!A:I,9,0),"")</f>
        <v/>
      </c>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sheetData>
  <dataValidations count="2">
    <dataValidation allowBlank="1" showInputMessage="1" showErrorMessage="1" sqref="E1" xr:uid="{920C6338-E771-4DAE-8C89-92A9093EA4DE}"/>
    <dataValidation type="list" allowBlank="1" showInputMessage="1" showErrorMessage="1" sqref="E2:E16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72"/>
  <sheetViews>
    <sheetView tabSelected="1" workbookViewId="0">
      <selection activeCell="D5" sqref="D5"/>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38" ca="1" si="0">IFERROR(NOW()-F2,"-")</f>
        <v>45979.935190856479</v>
      </c>
      <c r="H2" s="121"/>
      <c r="I2" s="119" t="str">
        <f>IFERROR(VLOOKUP(D2,DB!A:F,6,0),"")</f>
        <v/>
      </c>
      <c r="J2" s="119" t="str">
        <f>IFERROR(VLOOKUP(D2,DB!A:G,7,0),"")</f>
        <v/>
      </c>
      <c r="K2" s="122" t="s">
        <v>39117</v>
      </c>
      <c r="L2" s="123" t="str">
        <f>IFERROR(VLOOKUP(D2,DB!A:I,9,0),"")</f>
        <v/>
      </c>
    </row>
    <row r="3" spans="1:16382" ht="31.5" customHeight="1">
      <c r="A3" s="118"/>
      <c r="B3" s="119" t="str">
        <f>IFERROR(VLOOKUP(D3,DB!A:K,11,0),"")</f>
        <v/>
      </c>
      <c r="C3" s="120"/>
      <c r="D3" s="119"/>
      <c r="E3" s="109"/>
      <c r="F3" s="121"/>
      <c r="G3" s="104">
        <f t="shared" ca="1" si="0"/>
        <v>45979.935190856479</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45979.935190856479</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45979.935190856479</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45979.935190856479</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45979.935190856479</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45979.935190856479</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45979.935190856479</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45979.935190856479</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45979.935190856479</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45979.935190856479</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45979.935190856479</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45979.935190856479</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45979.935190856479</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45979.935190856479</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45979.935190856479</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45979.935190856479</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45979.935190856479</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45979.935190856479</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45979.935190856479</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45979.935190856479</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45979.935190856479</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45979.935190856479</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45979.935190856479</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45979.935190856479</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45979.935190856479</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45979.935190856479</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45979.935190856479</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45979.935190856479</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45979.935190856479</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45979.935190856479</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45979.935190856479</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45979.935190856479</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45979.935190856479</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45979.935190856479</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45979.935190856479</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45979.935190856479</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ref="G39:G72" ca="1" si="1">IFERROR(NOW()-F39,"-")</f>
        <v>45979.935190856479</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45979.935190856479</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45979.935190856479</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45979.935190856479</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45979.935190856479</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45979.935190856479</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45979.935190856479</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45979.935190856479</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45979.935190856479</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45979.935190856479</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45979.935190856479</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45979.935190856479</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45979.935190856479</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45979.935190856479</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45979.935190856479</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45979.935190856479</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45979.935190856479</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45979.935190856479</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45979.935190856479</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45979.935190856479</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45979.935190856479</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45979.935190856479</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45979.935190856479</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45979.935190856479</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45979.935190856479</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45979.935190856479</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45979.935190856479</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45979.935190856479</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45979.935190856479</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45979.935190856479</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45979.935190856479</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45979.935190856479</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45979.935190856479</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45979.935190856479</v>
      </c>
      <c r="H72" s="121"/>
      <c r="I72" s="119" t="str">
        <f>IFERROR(VLOOKUP(D72,DB!A:F,6,0),"")</f>
        <v/>
      </c>
      <c r="J72" s="119" t="str">
        <f>IFERROR(VLOOKUP(D72,DB!A:G,7,0),"")</f>
        <v/>
      </c>
      <c r="K72" s="122"/>
      <c r="L72" s="123" t="str">
        <f>IFERROR(VLOOKUP(D72,DB!A:I,9,0),"")</f>
        <v/>
      </c>
    </row>
  </sheetData>
  <dataValidations count="2">
    <dataValidation allowBlank="1" showInputMessage="1" showErrorMessage="1" sqref="E1" xr:uid="{9E1BC488-8814-4F8A-8DBE-742B3278AB71}"/>
    <dataValidation type="list" allowBlank="1" showInputMessage="1" showErrorMessage="1" sqref="E2:E7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2025-11-18T19:27:34Z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